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04d81e69c07628/デスクトップ/"/>
    </mc:Choice>
  </mc:AlternateContent>
  <xr:revisionPtr revIDLastSave="262" documentId="8_{ACECBE03-2480-4604-9302-2082A9D7E690}" xr6:coauthVersionLast="47" xr6:coauthVersionMax="47" xr10:uidLastSave="{DAB6E4DE-CDBA-4672-BC93-CD45D99D69B4}"/>
  <bookViews>
    <workbookView xWindow="-108" yWindow="-108" windowWidth="23256" windowHeight="12456" xr2:uid="{00000000-000D-0000-FFFF-FFFF00000000}"/>
  </bookViews>
  <sheets>
    <sheet name="市大会 (学童少年)" sheetId="9" r:id="rId1"/>
    <sheet name="大会名等" sheetId="8" state="hidden" r:id="rId2"/>
    <sheet name="構成員情報" sheetId="5" state="hidden" r:id="rId3"/>
    <sheet name="ＤＬシート" sheetId="6" r:id="rId4"/>
    <sheet name="Sheet2" sheetId="2" state="hidden" r:id="rId5"/>
    <sheet name="Sheet3" sheetId="3" state="hidden" r:id="rId6"/>
  </sheets>
  <externalReferences>
    <externalReference r:id="rId7"/>
  </externalReferences>
  <definedNames>
    <definedName name="_xlnm.Print_Area" localSheetId="3">ＤＬシート!$A$1:$AD$22</definedName>
    <definedName name="_xlnm.Print_Area" localSheetId="2">構成員情報!$A$1:$L$44</definedName>
    <definedName name="_xlnm.Print_Area" localSheetId="0">'市大会 (学童少年)'!$A$1:$AP$57</definedName>
    <definedName name="表１班" localSheetId="2">[1]大会名等!#REF!</definedName>
    <definedName name="表１班">#REF!</definedName>
    <definedName name="表２班" localSheetId="2">[1]大会名等!#REF!</definedName>
    <definedName name="表２班">#REF!</definedName>
    <definedName name="表３班" localSheetId="2">[1]大会名等!#REF!</definedName>
    <definedName name="表３班">#REF!</definedName>
    <definedName name="表４班" localSheetId="2">[1]大会名等!#REF!</definedName>
    <definedName name="表４班">#REF!</definedName>
    <definedName name="表５班" localSheetId="2">[1]大会名等!#REF!</definedName>
    <definedName name="表５班">#REF!</definedName>
    <definedName name="表６班" localSheetId="2">[1]大会名等!#REF!</definedName>
    <definedName name="表６班">#REF!</definedName>
    <definedName name="表市連等" localSheetId="2">[1]大会名等!#REF!</definedName>
    <definedName name="表市連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9" l="1"/>
  <c r="AC12" i="9"/>
  <c r="AC11" i="9"/>
  <c r="F21" i="9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N9" i="5"/>
  <c r="M9" i="5"/>
  <c r="L9" i="5"/>
  <c r="K9" i="5"/>
  <c r="J9" i="5"/>
  <c r="I9" i="5"/>
  <c r="H9" i="5"/>
  <c r="G9" i="5"/>
  <c r="F9" i="5"/>
  <c r="E9" i="5"/>
  <c r="D9" i="5"/>
  <c r="C9" i="5"/>
  <c r="B9" i="5"/>
  <c r="N8" i="5"/>
  <c r="M8" i="5"/>
  <c r="L8" i="5"/>
  <c r="K8" i="5"/>
  <c r="J8" i="5"/>
  <c r="I8" i="5"/>
  <c r="H8" i="5"/>
  <c r="G8" i="5"/>
  <c r="F8" i="5"/>
  <c r="E8" i="5"/>
  <c r="D8" i="5"/>
  <c r="C8" i="5"/>
  <c r="B8" i="5"/>
  <c r="N7" i="5"/>
  <c r="M7" i="5"/>
  <c r="L7" i="5"/>
  <c r="K7" i="5"/>
  <c r="J7" i="5"/>
  <c r="I7" i="5"/>
  <c r="H7" i="5"/>
  <c r="G7" i="5"/>
  <c r="F7" i="5"/>
  <c r="E7" i="5"/>
  <c r="D7" i="5"/>
  <c r="C7" i="5"/>
  <c r="B7" i="5"/>
  <c r="N6" i="5"/>
  <c r="M6" i="5"/>
  <c r="L6" i="5"/>
  <c r="K6" i="5"/>
  <c r="J6" i="5"/>
  <c r="I6" i="5"/>
  <c r="H6" i="5"/>
  <c r="G6" i="5"/>
  <c r="F6" i="5"/>
  <c r="E6" i="5"/>
  <c r="D6" i="5"/>
  <c r="C6" i="5"/>
  <c r="B6" i="5"/>
  <c r="N5" i="5"/>
  <c r="M5" i="5"/>
  <c r="L5" i="5"/>
  <c r="K5" i="5"/>
  <c r="C5" i="5"/>
  <c r="B5" i="5"/>
  <c r="D5" i="5"/>
  <c r="F44" i="9"/>
  <c r="F43" i="9"/>
  <c r="F42" i="9"/>
  <c r="F41" i="9"/>
  <c r="F40" i="9"/>
  <c r="F39" i="9"/>
  <c r="F38" i="9"/>
  <c r="F37" i="9"/>
  <c r="F36" i="9"/>
  <c r="F35" i="9"/>
  <c r="F34" i="9"/>
  <c r="F33" i="9"/>
  <c r="O104" i="5" l="1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AB104" i="5"/>
  <c r="AA104" i="5"/>
  <c r="Z104" i="5"/>
  <c r="Y104" i="5"/>
  <c r="X104" i="5"/>
  <c r="W104" i="5"/>
  <c r="V104" i="5"/>
  <c r="U104" i="5"/>
  <c r="T104" i="5"/>
  <c r="S104" i="5"/>
  <c r="R104" i="5"/>
  <c r="AB103" i="5"/>
  <c r="AA103" i="5"/>
  <c r="Z103" i="5"/>
  <c r="Y103" i="5"/>
  <c r="X103" i="5"/>
  <c r="W103" i="5"/>
  <c r="V103" i="5"/>
  <c r="U103" i="5"/>
  <c r="T103" i="5"/>
  <c r="S103" i="5"/>
  <c r="R103" i="5"/>
  <c r="AB102" i="5"/>
  <c r="AA102" i="5"/>
  <c r="Z102" i="5"/>
  <c r="Y102" i="5"/>
  <c r="X102" i="5"/>
  <c r="W102" i="5"/>
  <c r="V102" i="5"/>
  <c r="U102" i="5"/>
  <c r="T102" i="5"/>
  <c r="S102" i="5"/>
  <c r="R102" i="5"/>
  <c r="AB101" i="5"/>
  <c r="AA101" i="5"/>
  <c r="Z101" i="5"/>
  <c r="Y101" i="5"/>
  <c r="X101" i="5"/>
  <c r="W101" i="5"/>
  <c r="V101" i="5"/>
  <c r="U101" i="5"/>
  <c r="T101" i="5"/>
  <c r="S101" i="5"/>
  <c r="R101" i="5"/>
  <c r="AB100" i="5"/>
  <c r="AA100" i="5"/>
  <c r="Z100" i="5"/>
  <c r="Y100" i="5"/>
  <c r="X100" i="5"/>
  <c r="W100" i="5"/>
  <c r="V100" i="5"/>
  <c r="U100" i="5"/>
  <c r="T100" i="5"/>
  <c r="S100" i="5"/>
  <c r="R100" i="5"/>
  <c r="AB99" i="5"/>
  <c r="AA99" i="5"/>
  <c r="Z99" i="5"/>
  <c r="Y99" i="5"/>
  <c r="X99" i="5"/>
  <c r="W99" i="5"/>
  <c r="V99" i="5"/>
  <c r="U99" i="5"/>
  <c r="T99" i="5"/>
  <c r="S99" i="5"/>
  <c r="R99" i="5"/>
  <c r="AB98" i="5"/>
  <c r="AA98" i="5"/>
  <c r="Z98" i="5"/>
  <c r="Y98" i="5"/>
  <c r="X98" i="5"/>
  <c r="W98" i="5"/>
  <c r="V98" i="5"/>
  <c r="U98" i="5"/>
  <c r="T98" i="5"/>
  <c r="S98" i="5"/>
  <c r="R98" i="5"/>
  <c r="AB97" i="5"/>
  <c r="AA97" i="5"/>
  <c r="Z97" i="5"/>
  <c r="Y97" i="5"/>
  <c r="X97" i="5"/>
  <c r="W97" i="5"/>
  <c r="V97" i="5"/>
  <c r="U97" i="5"/>
  <c r="T97" i="5"/>
  <c r="S97" i="5"/>
  <c r="R97" i="5"/>
  <c r="AB96" i="5"/>
  <c r="AA96" i="5"/>
  <c r="Z96" i="5"/>
  <c r="Y96" i="5"/>
  <c r="X96" i="5"/>
  <c r="W96" i="5"/>
  <c r="V96" i="5"/>
  <c r="U96" i="5"/>
  <c r="T96" i="5"/>
  <c r="S96" i="5"/>
  <c r="R96" i="5"/>
  <c r="AB95" i="5"/>
  <c r="AA95" i="5"/>
  <c r="Z95" i="5"/>
  <c r="Y95" i="5"/>
  <c r="X95" i="5"/>
  <c r="W95" i="5"/>
  <c r="V95" i="5"/>
  <c r="U95" i="5"/>
  <c r="T95" i="5"/>
  <c r="S95" i="5"/>
  <c r="R95" i="5"/>
  <c r="AB94" i="5"/>
  <c r="AA94" i="5"/>
  <c r="Z94" i="5"/>
  <c r="Y94" i="5"/>
  <c r="X94" i="5"/>
  <c r="W94" i="5"/>
  <c r="V94" i="5"/>
  <c r="U94" i="5"/>
  <c r="T94" i="5"/>
  <c r="S94" i="5"/>
  <c r="R94" i="5"/>
  <c r="AB93" i="5"/>
  <c r="AA93" i="5"/>
  <c r="Z93" i="5"/>
  <c r="Y93" i="5"/>
  <c r="X93" i="5"/>
  <c r="W93" i="5"/>
  <c r="V93" i="5"/>
  <c r="U93" i="5"/>
  <c r="T93" i="5"/>
  <c r="S93" i="5"/>
  <c r="R93" i="5"/>
  <c r="AB92" i="5"/>
  <c r="AA92" i="5"/>
  <c r="Z92" i="5"/>
  <c r="Y92" i="5"/>
  <c r="X92" i="5"/>
  <c r="W92" i="5"/>
  <c r="V92" i="5"/>
  <c r="U92" i="5"/>
  <c r="T92" i="5"/>
  <c r="S92" i="5"/>
  <c r="R92" i="5"/>
  <c r="AB91" i="5"/>
  <c r="AA91" i="5"/>
  <c r="Z91" i="5"/>
  <c r="Y91" i="5"/>
  <c r="X91" i="5"/>
  <c r="W91" i="5"/>
  <c r="V91" i="5"/>
  <c r="U91" i="5"/>
  <c r="T91" i="5"/>
  <c r="S91" i="5"/>
  <c r="R91" i="5"/>
  <c r="AB90" i="5"/>
  <c r="AA90" i="5"/>
  <c r="Z90" i="5"/>
  <c r="Y90" i="5"/>
  <c r="X90" i="5"/>
  <c r="W90" i="5"/>
  <c r="V90" i="5"/>
  <c r="U90" i="5"/>
  <c r="T90" i="5"/>
  <c r="S90" i="5"/>
  <c r="R90" i="5"/>
  <c r="AB89" i="5"/>
  <c r="AA89" i="5"/>
  <c r="Z89" i="5"/>
  <c r="Y89" i="5"/>
  <c r="X89" i="5"/>
  <c r="W89" i="5"/>
  <c r="V89" i="5"/>
  <c r="U89" i="5"/>
  <c r="T89" i="5"/>
  <c r="S89" i="5"/>
  <c r="R89" i="5"/>
  <c r="AB88" i="5"/>
  <c r="AA88" i="5"/>
  <c r="Z88" i="5"/>
  <c r="Y88" i="5"/>
  <c r="X88" i="5"/>
  <c r="W88" i="5"/>
  <c r="V88" i="5"/>
  <c r="U88" i="5"/>
  <c r="T88" i="5"/>
  <c r="S88" i="5"/>
  <c r="R88" i="5"/>
  <c r="AB87" i="5"/>
  <c r="AA87" i="5"/>
  <c r="Z87" i="5"/>
  <c r="Y87" i="5"/>
  <c r="X87" i="5"/>
  <c r="W87" i="5"/>
  <c r="V87" i="5"/>
  <c r="U87" i="5"/>
  <c r="T87" i="5"/>
  <c r="S87" i="5"/>
  <c r="R87" i="5"/>
  <c r="AB86" i="5"/>
  <c r="AA86" i="5"/>
  <c r="Z86" i="5"/>
  <c r="Y86" i="5"/>
  <c r="X86" i="5"/>
  <c r="W86" i="5"/>
  <c r="V86" i="5"/>
  <c r="U86" i="5"/>
  <c r="T86" i="5"/>
  <c r="S86" i="5"/>
  <c r="R86" i="5"/>
  <c r="AB85" i="5"/>
  <c r="AA85" i="5"/>
  <c r="Z85" i="5"/>
  <c r="Y85" i="5"/>
  <c r="X85" i="5"/>
  <c r="W85" i="5"/>
  <c r="V85" i="5"/>
  <c r="U85" i="5"/>
  <c r="T85" i="5"/>
  <c r="S85" i="5"/>
  <c r="R85" i="5"/>
  <c r="AB84" i="5"/>
  <c r="AA84" i="5"/>
  <c r="Z84" i="5"/>
  <c r="Y84" i="5"/>
  <c r="X84" i="5"/>
  <c r="W84" i="5"/>
  <c r="V84" i="5"/>
  <c r="U84" i="5"/>
  <c r="T84" i="5"/>
  <c r="S84" i="5"/>
  <c r="R84" i="5"/>
  <c r="AB83" i="5"/>
  <c r="AA83" i="5"/>
  <c r="Z83" i="5"/>
  <c r="Y83" i="5"/>
  <c r="X83" i="5"/>
  <c r="W83" i="5"/>
  <c r="V83" i="5"/>
  <c r="U83" i="5"/>
  <c r="T83" i="5"/>
  <c r="S83" i="5"/>
  <c r="R83" i="5"/>
  <c r="AB82" i="5"/>
  <c r="AA82" i="5"/>
  <c r="Z82" i="5"/>
  <c r="Y82" i="5"/>
  <c r="X82" i="5"/>
  <c r="W82" i="5"/>
  <c r="V82" i="5"/>
  <c r="U82" i="5"/>
  <c r="T82" i="5"/>
  <c r="S82" i="5"/>
  <c r="R82" i="5"/>
  <c r="AB81" i="5"/>
  <c r="AA81" i="5"/>
  <c r="Z81" i="5"/>
  <c r="Y81" i="5"/>
  <c r="X81" i="5"/>
  <c r="W81" i="5"/>
  <c r="V81" i="5"/>
  <c r="U81" i="5"/>
  <c r="T81" i="5"/>
  <c r="S81" i="5"/>
  <c r="R81" i="5"/>
  <c r="AB80" i="5"/>
  <c r="AA80" i="5"/>
  <c r="Z80" i="5"/>
  <c r="Y80" i="5"/>
  <c r="X80" i="5"/>
  <c r="W80" i="5"/>
  <c r="V80" i="5"/>
  <c r="U80" i="5"/>
  <c r="T80" i="5"/>
  <c r="S80" i="5"/>
  <c r="R80" i="5"/>
  <c r="AB79" i="5"/>
  <c r="AA79" i="5"/>
  <c r="Z79" i="5"/>
  <c r="Y79" i="5"/>
  <c r="X79" i="5"/>
  <c r="W79" i="5"/>
  <c r="V79" i="5"/>
  <c r="U79" i="5"/>
  <c r="T79" i="5"/>
  <c r="S79" i="5"/>
  <c r="R79" i="5"/>
  <c r="AB78" i="5"/>
  <c r="AA78" i="5"/>
  <c r="Z78" i="5"/>
  <c r="Y78" i="5"/>
  <c r="X78" i="5"/>
  <c r="W78" i="5"/>
  <c r="V78" i="5"/>
  <c r="U78" i="5"/>
  <c r="T78" i="5"/>
  <c r="S78" i="5"/>
  <c r="R78" i="5"/>
  <c r="AB77" i="5"/>
  <c r="AA77" i="5"/>
  <c r="Z77" i="5"/>
  <c r="Y77" i="5"/>
  <c r="X77" i="5"/>
  <c r="W77" i="5"/>
  <c r="V77" i="5"/>
  <c r="U77" i="5"/>
  <c r="T77" i="5"/>
  <c r="S77" i="5"/>
  <c r="R77" i="5"/>
  <c r="AB76" i="5"/>
  <c r="AA76" i="5"/>
  <c r="Z76" i="5"/>
  <c r="Y76" i="5"/>
  <c r="X76" i="5"/>
  <c r="W76" i="5"/>
  <c r="V76" i="5"/>
  <c r="U76" i="5"/>
  <c r="T76" i="5"/>
  <c r="S76" i="5"/>
  <c r="R76" i="5"/>
  <c r="AB75" i="5"/>
  <c r="AA75" i="5"/>
  <c r="Z75" i="5"/>
  <c r="Y75" i="5"/>
  <c r="X75" i="5"/>
  <c r="W75" i="5"/>
  <c r="V75" i="5"/>
  <c r="U75" i="5"/>
  <c r="T75" i="5"/>
  <c r="S75" i="5"/>
  <c r="R75" i="5"/>
  <c r="AB74" i="5"/>
  <c r="AA74" i="5"/>
  <c r="Z74" i="5"/>
  <c r="Y74" i="5"/>
  <c r="X74" i="5"/>
  <c r="W74" i="5"/>
  <c r="V74" i="5"/>
  <c r="U74" i="5"/>
  <c r="T74" i="5"/>
  <c r="S74" i="5"/>
  <c r="R74" i="5"/>
  <c r="AB73" i="5"/>
  <c r="AA73" i="5"/>
  <c r="Z73" i="5"/>
  <c r="Y73" i="5"/>
  <c r="X73" i="5"/>
  <c r="W73" i="5"/>
  <c r="V73" i="5"/>
  <c r="U73" i="5"/>
  <c r="T73" i="5"/>
  <c r="S73" i="5"/>
  <c r="R73" i="5"/>
  <c r="AB72" i="5"/>
  <c r="AA72" i="5"/>
  <c r="Z72" i="5"/>
  <c r="Y72" i="5"/>
  <c r="X72" i="5"/>
  <c r="W72" i="5"/>
  <c r="V72" i="5"/>
  <c r="U72" i="5"/>
  <c r="T72" i="5"/>
  <c r="S72" i="5"/>
  <c r="R72" i="5"/>
  <c r="AB71" i="5"/>
  <c r="AA71" i="5"/>
  <c r="Z71" i="5"/>
  <c r="Y71" i="5"/>
  <c r="X71" i="5"/>
  <c r="W71" i="5"/>
  <c r="V71" i="5"/>
  <c r="U71" i="5"/>
  <c r="T71" i="5"/>
  <c r="S71" i="5"/>
  <c r="R71" i="5"/>
  <c r="AB70" i="5"/>
  <c r="AA70" i="5"/>
  <c r="Z70" i="5"/>
  <c r="Y70" i="5"/>
  <c r="X70" i="5"/>
  <c r="W70" i="5"/>
  <c r="V70" i="5"/>
  <c r="U70" i="5"/>
  <c r="T70" i="5"/>
  <c r="S70" i="5"/>
  <c r="R70" i="5"/>
  <c r="AB69" i="5"/>
  <c r="AA69" i="5"/>
  <c r="Z69" i="5"/>
  <c r="Y69" i="5"/>
  <c r="X69" i="5"/>
  <c r="W69" i="5"/>
  <c r="V69" i="5"/>
  <c r="U69" i="5"/>
  <c r="T69" i="5"/>
  <c r="S69" i="5"/>
  <c r="R69" i="5"/>
  <c r="AB68" i="5"/>
  <c r="AA68" i="5"/>
  <c r="Z68" i="5"/>
  <c r="Y68" i="5"/>
  <c r="X68" i="5"/>
  <c r="W68" i="5"/>
  <c r="V68" i="5"/>
  <c r="U68" i="5"/>
  <c r="T68" i="5"/>
  <c r="S68" i="5"/>
  <c r="R68" i="5"/>
  <c r="AB67" i="5"/>
  <c r="AA67" i="5"/>
  <c r="Z67" i="5"/>
  <c r="Y67" i="5"/>
  <c r="X67" i="5"/>
  <c r="W67" i="5"/>
  <c r="V67" i="5"/>
  <c r="U67" i="5"/>
  <c r="T67" i="5"/>
  <c r="S67" i="5"/>
  <c r="R67" i="5"/>
  <c r="AB66" i="5"/>
  <c r="AA66" i="5"/>
  <c r="Z66" i="5"/>
  <c r="Y66" i="5"/>
  <c r="X66" i="5"/>
  <c r="W66" i="5"/>
  <c r="V66" i="5"/>
  <c r="U66" i="5"/>
  <c r="T66" i="5"/>
  <c r="S66" i="5"/>
  <c r="R66" i="5"/>
  <c r="AB65" i="5"/>
  <c r="AA65" i="5"/>
  <c r="Z65" i="5"/>
  <c r="Y65" i="5"/>
  <c r="X65" i="5"/>
  <c r="W65" i="5"/>
  <c r="V65" i="5"/>
  <c r="U65" i="5"/>
  <c r="T65" i="5"/>
  <c r="S65" i="5"/>
  <c r="R65" i="5"/>
  <c r="AB64" i="5"/>
  <c r="AA64" i="5"/>
  <c r="Z64" i="5"/>
  <c r="Y64" i="5"/>
  <c r="X64" i="5"/>
  <c r="W64" i="5"/>
  <c r="V64" i="5"/>
  <c r="U64" i="5"/>
  <c r="T64" i="5"/>
  <c r="S64" i="5"/>
  <c r="R64" i="5"/>
  <c r="AB63" i="5"/>
  <c r="AA63" i="5"/>
  <c r="Z63" i="5"/>
  <c r="Y63" i="5"/>
  <c r="X63" i="5"/>
  <c r="W63" i="5"/>
  <c r="V63" i="5"/>
  <c r="U63" i="5"/>
  <c r="T63" i="5"/>
  <c r="S63" i="5"/>
  <c r="R63" i="5"/>
  <c r="AB62" i="5"/>
  <c r="AA62" i="5"/>
  <c r="Z62" i="5"/>
  <c r="Y62" i="5"/>
  <c r="X62" i="5"/>
  <c r="W62" i="5"/>
  <c r="V62" i="5"/>
  <c r="U62" i="5"/>
  <c r="T62" i="5"/>
  <c r="S62" i="5"/>
  <c r="R62" i="5"/>
  <c r="AB61" i="5"/>
  <c r="AA61" i="5"/>
  <c r="Z61" i="5"/>
  <c r="Y61" i="5"/>
  <c r="X61" i="5"/>
  <c r="W61" i="5"/>
  <c r="V61" i="5"/>
  <c r="U61" i="5"/>
  <c r="T61" i="5"/>
  <c r="S61" i="5"/>
  <c r="R61" i="5"/>
  <c r="AB60" i="5"/>
  <c r="AA60" i="5"/>
  <c r="Z60" i="5"/>
  <c r="Y60" i="5"/>
  <c r="X60" i="5"/>
  <c r="W60" i="5"/>
  <c r="V60" i="5"/>
  <c r="U60" i="5"/>
  <c r="T60" i="5"/>
  <c r="S60" i="5"/>
  <c r="R60" i="5"/>
  <c r="AB59" i="5"/>
  <c r="AA59" i="5"/>
  <c r="Z59" i="5"/>
  <c r="Y59" i="5"/>
  <c r="X59" i="5"/>
  <c r="W59" i="5"/>
  <c r="V59" i="5"/>
  <c r="U59" i="5"/>
  <c r="T59" i="5"/>
  <c r="S59" i="5"/>
  <c r="R59" i="5"/>
  <c r="AB58" i="5"/>
  <c r="AA58" i="5"/>
  <c r="Z58" i="5"/>
  <c r="Y58" i="5"/>
  <c r="X58" i="5"/>
  <c r="W58" i="5"/>
  <c r="V58" i="5"/>
  <c r="U58" i="5"/>
  <c r="T58" i="5"/>
  <c r="S58" i="5"/>
  <c r="R58" i="5"/>
  <c r="AB57" i="5"/>
  <c r="AA57" i="5"/>
  <c r="Z57" i="5"/>
  <c r="Y57" i="5"/>
  <c r="X57" i="5"/>
  <c r="W57" i="5"/>
  <c r="V57" i="5"/>
  <c r="U57" i="5"/>
  <c r="T57" i="5"/>
  <c r="S57" i="5"/>
  <c r="R57" i="5"/>
  <c r="AB56" i="5"/>
  <c r="AA56" i="5"/>
  <c r="Z56" i="5"/>
  <c r="Y56" i="5"/>
  <c r="X56" i="5"/>
  <c r="W56" i="5"/>
  <c r="V56" i="5"/>
  <c r="U56" i="5"/>
  <c r="T56" i="5"/>
  <c r="S56" i="5"/>
  <c r="R56" i="5"/>
  <c r="AB55" i="5"/>
  <c r="AA55" i="5"/>
  <c r="Z55" i="5"/>
  <c r="Y55" i="5"/>
  <c r="X55" i="5"/>
  <c r="W55" i="5"/>
  <c r="V55" i="5"/>
  <c r="U55" i="5"/>
  <c r="T55" i="5"/>
  <c r="S55" i="5"/>
  <c r="R55" i="5"/>
  <c r="AB54" i="5"/>
  <c r="AA54" i="5"/>
  <c r="Z54" i="5"/>
  <c r="Y54" i="5"/>
  <c r="X54" i="5"/>
  <c r="W54" i="5"/>
  <c r="V54" i="5"/>
  <c r="U54" i="5"/>
  <c r="T54" i="5"/>
  <c r="S54" i="5"/>
  <c r="R54" i="5"/>
  <c r="AB53" i="5"/>
  <c r="AA53" i="5"/>
  <c r="Z53" i="5"/>
  <c r="Y53" i="5"/>
  <c r="X53" i="5"/>
  <c r="W53" i="5"/>
  <c r="V53" i="5"/>
  <c r="U53" i="5"/>
  <c r="T53" i="5"/>
  <c r="S53" i="5"/>
  <c r="R53" i="5"/>
  <c r="AB52" i="5"/>
  <c r="AA52" i="5"/>
  <c r="Z52" i="5"/>
  <c r="Y52" i="5"/>
  <c r="X52" i="5"/>
  <c r="W52" i="5"/>
  <c r="V52" i="5"/>
  <c r="U52" i="5"/>
  <c r="T52" i="5"/>
  <c r="S52" i="5"/>
  <c r="R52" i="5"/>
  <c r="AB51" i="5"/>
  <c r="AA51" i="5"/>
  <c r="Z51" i="5"/>
  <c r="Y51" i="5"/>
  <c r="X51" i="5"/>
  <c r="W51" i="5"/>
  <c r="V51" i="5"/>
  <c r="U51" i="5"/>
  <c r="T51" i="5"/>
  <c r="S51" i="5"/>
  <c r="R51" i="5"/>
  <c r="AB50" i="5"/>
  <c r="AA50" i="5"/>
  <c r="Z50" i="5"/>
  <c r="Y50" i="5"/>
  <c r="X50" i="5"/>
  <c r="W50" i="5"/>
  <c r="V50" i="5"/>
  <c r="U50" i="5"/>
  <c r="T50" i="5"/>
  <c r="S50" i="5"/>
  <c r="R50" i="5"/>
  <c r="AB49" i="5"/>
  <c r="AA49" i="5"/>
  <c r="Z49" i="5"/>
  <c r="Y49" i="5"/>
  <c r="X49" i="5"/>
  <c r="W49" i="5"/>
  <c r="V49" i="5"/>
  <c r="U49" i="5"/>
  <c r="T49" i="5"/>
  <c r="S49" i="5"/>
  <c r="R49" i="5"/>
  <c r="AB48" i="5"/>
  <c r="AA48" i="5"/>
  <c r="Z48" i="5"/>
  <c r="Y48" i="5"/>
  <c r="X48" i="5"/>
  <c r="W48" i="5"/>
  <c r="V48" i="5"/>
  <c r="U48" i="5"/>
  <c r="T48" i="5"/>
  <c r="S48" i="5"/>
  <c r="R48" i="5"/>
  <c r="AB47" i="5"/>
  <c r="AA47" i="5"/>
  <c r="Z47" i="5"/>
  <c r="Y47" i="5"/>
  <c r="X47" i="5"/>
  <c r="W47" i="5"/>
  <c r="V47" i="5"/>
  <c r="U47" i="5"/>
  <c r="T47" i="5"/>
  <c r="S47" i="5"/>
  <c r="R47" i="5"/>
  <c r="AB46" i="5"/>
  <c r="AA46" i="5"/>
  <c r="Z46" i="5"/>
  <c r="Y46" i="5"/>
  <c r="X46" i="5"/>
  <c r="W46" i="5"/>
  <c r="V46" i="5"/>
  <c r="U46" i="5"/>
  <c r="T46" i="5"/>
  <c r="S46" i="5"/>
  <c r="R46" i="5"/>
  <c r="AB45" i="5"/>
  <c r="AA45" i="5"/>
  <c r="Z45" i="5"/>
  <c r="Y45" i="5"/>
  <c r="X45" i="5"/>
  <c r="W45" i="5"/>
  <c r="V45" i="5"/>
  <c r="U45" i="5"/>
  <c r="T45" i="5"/>
  <c r="S45" i="5"/>
  <c r="R45" i="5"/>
  <c r="AB44" i="5"/>
  <c r="AA44" i="5"/>
  <c r="Z44" i="5"/>
  <c r="Y44" i="5"/>
  <c r="X44" i="5"/>
  <c r="W44" i="5"/>
  <c r="V44" i="5"/>
  <c r="U44" i="5"/>
  <c r="T44" i="5"/>
  <c r="S44" i="5"/>
  <c r="R44" i="5"/>
  <c r="AB43" i="5"/>
  <c r="AA43" i="5"/>
  <c r="Z43" i="5"/>
  <c r="Y43" i="5"/>
  <c r="X43" i="5"/>
  <c r="W43" i="5"/>
  <c r="V43" i="5"/>
  <c r="U43" i="5"/>
  <c r="T43" i="5"/>
  <c r="S43" i="5"/>
  <c r="R43" i="5"/>
  <c r="AB42" i="5"/>
  <c r="AA42" i="5"/>
  <c r="Z42" i="5"/>
  <c r="Y42" i="5"/>
  <c r="X42" i="5"/>
  <c r="W42" i="5"/>
  <c r="V42" i="5"/>
  <c r="U42" i="5"/>
  <c r="T42" i="5"/>
  <c r="S42" i="5"/>
  <c r="R42" i="5"/>
  <c r="AB41" i="5"/>
  <c r="AA41" i="5"/>
  <c r="Z41" i="5"/>
  <c r="Y41" i="5"/>
  <c r="X41" i="5"/>
  <c r="W41" i="5"/>
  <c r="V41" i="5"/>
  <c r="U41" i="5"/>
  <c r="T41" i="5"/>
  <c r="S41" i="5"/>
  <c r="R41" i="5"/>
  <c r="AB40" i="5"/>
  <c r="AA40" i="5"/>
  <c r="Z40" i="5"/>
  <c r="Y40" i="5"/>
  <c r="X40" i="5"/>
  <c r="W40" i="5"/>
  <c r="V40" i="5"/>
  <c r="U40" i="5"/>
  <c r="T40" i="5"/>
  <c r="S40" i="5"/>
  <c r="R40" i="5"/>
  <c r="AB39" i="5"/>
  <c r="AA39" i="5"/>
  <c r="Z39" i="5"/>
  <c r="Y39" i="5"/>
  <c r="X39" i="5"/>
  <c r="W39" i="5"/>
  <c r="V39" i="5"/>
  <c r="U39" i="5"/>
  <c r="T39" i="5"/>
  <c r="S39" i="5"/>
  <c r="R39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AD13" i="5"/>
  <c r="P13" i="5" s="1"/>
  <c r="AB13" i="5" s="1"/>
  <c r="AD11" i="5"/>
  <c r="P11" i="5" s="1"/>
  <c r="J5" i="5"/>
  <c r="I5" i="5"/>
  <c r="H5" i="5"/>
  <c r="G5" i="5"/>
  <c r="F5" i="5"/>
  <c r="E5" i="5"/>
  <c r="H2" i="5"/>
  <c r="C2" i="5"/>
  <c r="B6" i="8"/>
  <c r="D8" i="8" s="1"/>
  <c r="G8" i="8" s="1"/>
  <c r="B5" i="8"/>
  <c r="AO44" i="9"/>
  <c r="AM44" i="9"/>
  <c r="AK44" i="9"/>
  <c r="AJ44" i="9"/>
  <c r="AI44" i="9"/>
  <c r="AH44" i="9"/>
  <c r="AF44" i="9"/>
  <c r="AD44" i="9"/>
  <c r="X44" i="9"/>
  <c r="R44" i="9"/>
  <c r="M44" i="9"/>
  <c r="I44" i="9"/>
  <c r="D44" i="9"/>
  <c r="AO43" i="9"/>
  <c r="AM43" i="9"/>
  <c r="AK43" i="9"/>
  <c r="AJ43" i="9"/>
  <c r="AI43" i="9"/>
  <c r="AH43" i="9"/>
  <c r="AF43" i="9"/>
  <c r="AD43" i="9"/>
  <c r="X43" i="9"/>
  <c r="R43" i="9"/>
  <c r="M43" i="9"/>
  <c r="I43" i="9"/>
  <c r="D43" i="9"/>
  <c r="AO42" i="9"/>
  <c r="AM42" i="9"/>
  <c r="AK42" i="9"/>
  <c r="AJ42" i="9"/>
  <c r="AI42" i="9"/>
  <c r="AH42" i="9"/>
  <c r="AF42" i="9"/>
  <c r="AD42" i="9"/>
  <c r="X42" i="9"/>
  <c r="R42" i="9"/>
  <c r="M42" i="9"/>
  <c r="I42" i="9"/>
  <c r="D42" i="9"/>
  <c r="AO41" i="9"/>
  <c r="AM41" i="9"/>
  <c r="AK41" i="9"/>
  <c r="AJ41" i="9"/>
  <c r="AI41" i="9"/>
  <c r="AH41" i="9"/>
  <c r="AF41" i="9"/>
  <c r="AD41" i="9"/>
  <c r="X41" i="9"/>
  <c r="R41" i="9"/>
  <c r="M41" i="9"/>
  <c r="I41" i="9"/>
  <c r="D41" i="9"/>
  <c r="AO40" i="9"/>
  <c r="AM40" i="9"/>
  <c r="AK40" i="9"/>
  <c r="AJ40" i="9"/>
  <c r="AI40" i="9"/>
  <c r="AH40" i="9"/>
  <c r="AF40" i="9"/>
  <c r="AD40" i="9"/>
  <c r="X40" i="9"/>
  <c r="R40" i="9"/>
  <c r="M40" i="9"/>
  <c r="I40" i="9"/>
  <c r="D40" i="9"/>
  <c r="AO39" i="9"/>
  <c r="AM39" i="9"/>
  <c r="AK39" i="9"/>
  <c r="AJ39" i="9"/>
  <c r="AI39" i="9"/>
  <c r="AH39" i="9"/>
  <c r="AF39" i="9"/>
  <c r="AD39" i="9"/>
  <c r="X39" i="9"/>
  <c r="R39" i="9"/>
  <c r="M39" i="9"/>
  <c r="I39" i="9"/>
  <c r="D39" i="9"/>
  <c r="AO38" i="9"/>
  <c r="AM38" i="9"/>
  <c r="AK38" i="9"/>
  <c r="AJ38" i="9"/>
  <c r="AI38" i="9"/>
  <c r="AH38" i="9"/>
  <c r="AF38" i="9"/>
  <c r="AD38" i="9"/>
  <c r="X38" i="9"/>
  <c r="R38" i="9"/>
  <c r="M38" i="9"/>
  <c r="I38" i="9"/>
  <c r="D38" i="9"/>
  <c r="AO37" i="9"/>
  <c r="AM37" i="9"/>
  <c r="AK37" i="9"/>
  <c r="AJ37" i="9"/>
  <c r="AI37" i="9"/>
  <c r="AH37" i="9"/>
  <c r="AF37" i="9"/>
  <c r="AD37" i="9"/>
  <c r="X37" i="9"/>
  <c r="R37" i="9"/>
  <c r="M37" i="9"/>
  <c r="I37" i="9"/>
  <c r="D37" i="9"/>
  <c r="AO36" i="9"/>
  <c r="AM36" i="9"/>
  <c r="AK36" i="9"/>
  <c r="AJ36" i="9"/>
  <c r="AI36" i="9"/>
  <c r="AH36" i="9"/>
  <c r="AF36" i="9"/>
  <c r="AD36" i="9"/>
  <c r="X36" i="9"/>
  <c r="R36" i="9"/>
  <c r="M36" i="9"/>
  <c r="I36" i="9"/>
  <c r="D36" i="9"/>
  <c r="AO35" i="9"/>
  <c r="AM35" i="9"/>
  <c r="AK35" i="9"/>
  <c r="AJ35" i="9"/>
  <c r="AI35" i="9"/>
  <c r="AH35" i="9"/>
  <c r="AF35" i="9"/>
  <c r="AD35" i="9"/>
  <c r="X35" i="9"/>
  <c r="R35" i="9"/>
  <c r="M35" i="9"/>
  <c r="I35" i="9"/>
  <c r="D35" i="9"/>
  <c r="AO34" i="9"/>
  <c r="AM34" i="9"/>
  <c r="AK34" i="9"/>
  <c r="AJ34" i="9"/>
  <c r="AI34" i="9"/>
  <c r="AH34" i="9"/>
  <c r="AF34" i="9"/>
  <c r="AD34" i="9"/>
  <c r="X34" i="9"/>
  <c r="R34" i="9"/>
  <c r="M34" i="9"/>
  <c r="I34" i="9"/>
  <c r="D34" i="9"/>
  <c r="AO33" i="9"/>
  <c r="AM33" i="9"/>
  <c r="AK33" i="9"/>
  <c r="AJ33" i="9"/>
  <c r="AI33" i="9"/>
  <c r="AH33" i="9"/>
  <c r="AF33" i="9"/>
  <c r="AD33" i="9"/>
  <c r="X33" i="9"/>
  <c r="R33" i="9"/>
  <c r="M33" i="9"/>
  <c r="I33" i="9"/>
  <c r="D33" i="9"/>
  <c r="R11" i="5" l="1"/>
  <c r="T11" i="5"/>
  <c r="X11" i="5"/>
  <c r="V11" i="5"/>
  <c r="AD78" i="5"/>
  <c r="P78" i="5" s="1"/>
  <c r="U11" i="5"/>
  <c r="W11" i="5"/>
  <c r="AD77" i="5"/>
  <c r="P77" i="5" s="1"/>
  <c r="AD61" i="5"/>
  <c r="P61" i="5" s="1"/>
  <c r="AD14" i="5"/>
  <c r="P14" i="5" s="1"/>
  <c r="AA14" i="5" s="1"/>
  <c r="AD76" i="5"/>
  <c r="P76" i="5" s="1"/>
  <c r="AD75" i="5"/>
  <c r="P75" i="5" s="1"/>
  <c r="AB11" i="5"/>
  <c r="AD62" i="5"/>
  <c r="P62" i="5" s="1"/>
  <c r="AD12" i="5"/>
  <c r="P12" i="5" s="1"/>
  <c r="R12" i="5" s="1"/>
  <c r="S11" i="5"/>
  <c r="AD10" i="5"/>
  <c r="P10" i="5" s="1"/>
  <c r="V10" i="5" s="1"/>
  <c r="AD74" i="5"/>
  <c r="P74" i="5" s="1"/>
  <c r="AD26" i="5"/>
  <c r="P26" i="5" s="1"/>
  <c r="Y26" i="5" s="1"/>
  <c r="AD42" i="5"/>
  <c r="P42" i="5" s="1"/>
  <c r="AD58" i="5"/>
  <c r="P58" i="5" s="1"/>
  <c r="AD60" i="5"/>
  <c r="P60" i="5" s="1"/>
  <c r="AD59" i="5"/>
  <c r="P59" i="5" s="1"/>
  <c r="AD46" i="5"/>
  <c r="P46" i="5" s="1"/>
  <c r="AD45" i="5"/>
  <c r="P45" i="5" s="1"/>
  <c r="AD44" i="5"/>
  <c r="P44" i="5" s="1"/>
  <c r="AD15" i="5"/>
  <c r="P15" i="5" s="1"/>
  <c r="AB15" i="5" s="1"/>
  <c r="AD94" i="5"/>
  <c r="P94" i="5" s="1"/>
  <c r="AD43" i="5"/>
  <c r="P43" i="5" s="1"/>
  <c r="AD93" i="5"/>
  <c r="P93" i="5" s="1"/>
  <c r="AD30" i="5"/>
  <c r="P30" i="5" s="1"/>
  <c r="W30" i="5" s="1"/>
  <c r="AD92" i="5"/>
  <c r="P92" i="5" s="1"/>
  <c r="AD29" i="5"/>
  <c r="P29" i="5" s="1"/>
  <c r="W29" i="5" s="1"/>
  <c r="AD91" i="5"/>
  <c r="P91" i="5" s="1"/>
  <c r="AD28" i="5"/>
  <c r="P28" i="5" s="1"/>
  <c r="T28" i="5" s="1"/>
  <c r="U13" i="5"/>
  <c r="T13" i="5"/>
  <c r="R13" i="5"/>
  <c r="V13" i="5"/>
  <c r="S13" i="5"/>
  <c r="AD90" i="5"/>
  <c r="P90" i="5" s="1"/>
  <c r="AD27" i="5"/>
  <c r="P27" i="5" s="1"/>
  <c r="S27" i="5" s="1"/>
  <c r="AD73" i="5"/>
  <c r="P73" i="5" s="1"/>
  <c r="AD25" i="5"/>
  <c r="P25" i="5" s="1"/>
  <c r="X25" i="5" s="1"/>
  <c r="AD56" i="5"/>
  <c r="P56" i="5" s="1"/>
  <c r="AD71" i="5"/>
  <c r="P71" i="5" s="1"/>
  <c r="AD39" i="5"/>
  <c r="P39" i="5" s="1"/>
  <c r="AD86" i="5"/>
  <c r="P86" i="5" s="1"/>
  <c r="AD54" i="5"/>
  <c r="P54" i="5" s="1"/>
  <c r="AD6" i="5"/>
  <c r="P6" i="5" s="1"/>
  <c r="T6" i="5" s="1"/>
  <c r="AD101" i="5"/>
  <c r="P101" i="5" s="1"/>
  <c r="AD69" i="5"/>
  <c r="P69" i="5" s="1"/>
  <c r="AD37" i="5"/>
  <c r="P37" i="5" s="1"/>
  <c r="V37" i="5" s="1"/>
  <c r="AD84" i="5"/>
  <c r="P84" i="5" s="1"/>
  <c r="AD20" i="5"/>
  <c r="P20" i="5" s="1"/>
  <c r="Q20" i="5" s="1"/>
  <c r="AD67" i="5"/>
  <c r="P67" i="5" s="1"/>
  <c r="AD19" i="5"/>
  <c r="P19" i="5" s="1"/>
  <c r="V19" i="5" s="1"/>
  <c r="Y11" i="5"/>
  <c r="AD98" i="5"/>
  <c r="P98" i="5" s="1"/>
  <c r="AD66" i="5"/>
  <c r="P66" i="5" s="1"/>
  <c r="AD34" i="5"/>
  <c r="P34" i="5" s="1"/>
  <c r="W34" i="5" s="1"/>
  <c r="AD97" i="5"/>
  <c r="P97" i="5" s="1"/>
  <c r="AD81" i="5"/>
  <c r="P81" i="5" s="1"/>
  <c r="AD65" i="5"/>
  <c r="P65" i="5" s="1"/>
  <c r="AD49" i="5"/>
  <c r="P49" i="5" s="1"/>
  <c r="AD33" i="5"/>
  <c r="P33" i="5" s="1"/>
  <c r="V33" i="5" s="1"/>
  <c r="AD17" i="5"/>
  <c r="P17" i="5" s="1"/>
  <c r="Y17" i="5" s="1"/>
  <c r="AA11" i="5"/>
  <c r="AD5" i="5"/>
  <c r="P5" i="5" s="1"/>
  <c r="AB5" i="5" s="1"/>
  <c r="AD57" i="5"/>
  <c r="P57" i="5" s="1"/>
  <c r="AD9" i="5"/>
  <c r="P9" i="5" s="1"/>
  <c r="X9" i="5" s="1"/>
  <c r="AD104" i="5"/>
  <c r="P104" i="5" s="1"/>
  <c r="AD72" i="5"/>
  <c r="P72" i="5" s="1"/>
  <c r="AD40" i="5"/>
  <c r="P40" i="5" s="1"/>
  <c r="AD8" i="5"/>
  <c r="P8" i="5" s="1"/>
  <c r="S8" i="5" s="1"/>
  <c r="AD87" i="5"/>
  <c r="P87" i="5" s="1"/>
  <c r="AD55" i="5"/>
  <c r="P55" i="5" s="1"/>
  <c r="AD7" i="5"/>
  <c r="P7" i="5" s="1"/>
  <c r="Q7" i="5" s="1"/>
  <c r="AD102" i="5"/>
  <c r="P102" i="5" s="1"/>
  <c r="AD70" i="5"/>
  <c r="P70" i="5" s="1"/>
  <c r="AD38" i="5"/>
  <c r="P38" i="5" s="1"/>
  <c r="T38" i="5" s="1"/>
  <c r="AD85" i="5"/>
  <c r="P85" i="5" s="1"/>
  <c r="AD21" i="5"/>
  <c r="P21" i="5" s="1"/>
  <c r="T21" i="5" s="1"/>
  <c r="AD100" i="5"/>
  <c r="P100" i="5" s="1"/>
  <c r="AD68" i="5"/>
  <c r="P68" i="5" s="1"/>
  <c r="AD36" i="5"/>
  <c r="P36" i="5" s="1"/>
  <c r="Z36" i="5" s="1"/>
  <c r="AD99" i="5"/>
  <c r="P99" i="5" s="1"/>
  <c r="AD83" i="5"/>
  <c r="P83" i="5" s="1"/>
  <c r="AD51" i="5"/>
  <c r="P51" i="5" s="1"/>
  <c r="Q11" i="5"/>
  <c r="AD82" i="5"/>
  <c r="P82" i="5" s="1"/>
  <c r="AD18" i="5"/>
  <c r="P18" i="5" s="1"/>
  <c r="U18" i="5" s="1"/>
  <c r="Z11" i="5"/>
  <c r="AD96" i="5"/>
  <c r="P96" i="5" s="1"/>
  <c r="AD80" i="5"/>
  <c r="P80" i="5" s="1"/>
  <c r="AD64" i="5"/>
  <c r="P64" i="5" s="1"/>
  <c r="AD48" i="5"/>
  <c r="P48" i="5" s="1"/>
  <c r="AD32" i="5"/>
  <c r="P32" i="5" s="1"/>
  <c r="W32" i="5" s="1"/>
  <c r="AD16" i="5"/>
  <c r="P16" i="5" s="1"/>
  <c r="AA16" i="5" s="1"/>
  <c r="AD89" i="5"/>
  <c r="P89" i="5" s="1"/>
  <c r="AD41" i="5"/>
  <c r="P41" i="5" s="1"/>
  <c r="AD88" i="5"/>
  <c r="P88" i="5" s="1"/>
  <c r="AD24" i="5"/>
  <c r="P24" i="5" s="1"/>
  <c r="S24" i="5" s="1"/>
  <c r="AD103" i="5"/>
  <c r="P103" i="5" s="1"/>
  <c r="AD23" i="5"/>
  <c r="P23" i="5" s="1"/>
  <c r="AB23" i="5" s="1"/>
  <c r="AD22" i="5"/>
  <c r="P22" i="5" s="1"/>
  <c r="AA22" i="5" s="1"/>
  <c r="AD53" i="5"/>
  <c r="P53" i="5" s="1"/>
  <c r="AD52" i="5"/>
  <c r="P52" i="5" s="1"/>
  <c r="AD35" i="5"/>
  <c r="P35" i="5" s="1"/>
  <c r="V35" i="5" s="1"/>
  <c r="AD50" i="5"/>
  <c r="P50" i="5" s="1"/>
  <c r="AD95" i="5"/>
  <c r="P95" i="5" s="1"/>
  <c r="AD79" i="5"/>
  <c r="P79" i="5" s="1"/>
  <c r="AD63" i="5"/>
  <c r="P63" i="5" s="1"/>
  <c r="AD47" i="5"/>
  <c r="P47" i="5" s="1"/>
  <c r="AD31" i="5"/>
  <c r="P31" i="5" s="1"/>
  <c r="T31" i="5" s="1"/>
  <c r="Q13" i="5"/>
  <c r="W13" i="5"/>
  <c r="X13" i="5"/>
  <c r="Y13" i="5"/>
  <c r="AA13" i="5"/>
  <c r="Z13" i="5"/>
  <c r="D10" i="8"/>
  <c r="G10" i="8" s="1"/>
  <c r="D11" i="8"/>
  <c r="G11" i="8" s="1"/>
  <c r="D6" i="8"/>
  <c r="E6" i="8"/>
  <c r="D7" i="8"/>
  <c r="E7" i="8"/>
  <c r="R17" i="5" l="1"/>
  <c r="Y28" i="5"/>
  <c r="X29" i="5"/>
  <c r="Y30" i="5"/>
  <c r="X6" i="5"/>
  <c r="AB35" i="5"/>
  <c r="X7" i="5"/>
  <c r="T7" i="5"/>
  <c r="AB25" i="5"/>
  <c r="Y25" i="5"/>
  <c r="Q18" i="5"/>
  <c r="T25" i="5"/>
  <c r="R25" i="5"/>
  <c r="S5" i="5"/>
  <c r="X24" i="5"/>
  <c r="R21" i="5"/>
  <c r="X23" i="5"/>
  <c r="Y20" i="5"/>
  <c r="S6" i="5"/>
  <c r="S7" i="5"/>
  <c r="AB6" i="5"/>
  <c r="S28" i="5"/>
  <c r="R7" i="5"/>
  <c r="S18" i="5"/>
  <c r="Z7" i="5"/>
  <c r="W5" i="5"/>
  <c r="Y33" i="5"/>
  <c r="AA5" i="5"/>
  <c r="Z21" i="5"/>
  <c r="T27" i="5"/>
  <c r="W9" i="5"/>
  <c r="V5" i="5"/>
  <c r="AA9" i="5"/>
  <c r="S20" i="5"/>
  <c r="S16" i="5"/>
  <c r="U6" i="5"/>
  <c r="T15" i="5"/>
  <c r="R5" i="5"/>
  <c r="V9" i="5"/>
  <c r="S15" i="5"/>
  <c r="AB21" i="5"/>
  <c r="U9" i="5"/>
  <c r="Z28" i="5"/>
  <c r="AA21" i="5"/>
  <c r="AA7" i="5"/>
  <c r="R28" i="5"/>
  <c r="R30" i="5"/>
  <c r="U5" i="5"/>
  <c r="Q5" i="5"/>
  <c r="Y16" i="5"/>
  <c r="R15" i="5"/>
  <c r="Z9" i="5"/>
  <c r="R10" i="5"/>
  <c r="Y21" i="5"/>
  <c r="Y10" i="5"/>
  <c r="AA18" i="5"/>
  <c r="V17" i="5"/>
  <c r="W17" i="5"/>
  <c r="V6" i="5"/>
  <c r="AA15" i="5"/>
  <c r="Q15" i="5"/>
  <c r="AB18" i="5"/>
  <c r="Z15" i="5"/>
  <c r="U15" i="5"/>
  <c r="Y18" i="5"/>
  <c r="V8" i="5"/>
  <c r="Y9" i="5"/>
  <c r="Q16" i="5"/>
  <c r="AB16" i="5"/>
  <c r="AB9" i="5"/>
  <c r="X5" i="5"/>
  <c r="Y12" i="5"/>
  <c r="W24" i="5"/>
  <c r="Q12" i="5"/>
  <c r="Q9" i="5"/>
  <c r="Y5" i="5"/>
  <c r="T35" i="5"/>
  <c r="AA24" i="5"/>
  <c r="T24" i="5"/>
  <c r="AB27" i="5"/>
  <c r="AA8" i="5"/>
  <c r="V29" i="5"/>
  <c r="X12" i="5"/>
  <c r="T19" i="5"/>
  <c r="U28" i="5"/>
  <c r="W21" i="5"/>
  <c r="AA36" i="5"/>
  <c r="U19" i="5"/>
  <c r="Q19" i="5"/>
  <c r="U21" i="5"/>
  <c r="V28" i="5"/>
  <c r="Q8" i="5"/>
  <c r="Z25" i="5"/>
  <c r="V21" i="5"/>
  <c r="AB12" i="5"/>
  <c r="V36" i="5"/>
  <c r="V34" i="5"/>
  <c r="V12" i="5"/>
  <c r="T12" i="5"/>
  <c r="S12" i="5"/>
  <c r="T9" i="5"/>
  <c r="U24" i="5"/>
  <c r="AA29" i="5"/>
  <c r="V16" i="5"/>
  <c r="AB24" i="5"/>
  <c r="Q21" i="5"/>
  <c r="AA12" i="5"/>
  <c r="W31" i="5"/>
  <c r="V25" i="5"/>
  <c r="R16" i="5"/>
  <c r="Z22" i="5"/>
  <c r="T8" i="5"/>
  <c r="U31" i="5"/>
  <c r="AA19" i="5"/>
  <c r="Z24" i="5"/>
  <c r="X21" i="5"/>
  <c r="R24" i="5"/>
  <c r="Y29" i="5"/>
  <c r="AB31" i="5"/>
  <c r="S21" i="5"/>
  <c r="X19" i="5"/>
  <c r="Z16" i="5"/>
  <c r="X16" i="5"/>
  <c r="U20" i="5"/>
  <c r="X17" i="5"/>
  <c r="Z5" i="5"/>
  <c r="S31" i="5"/>
  <c r="U17" i="5"/>
  <c r="Q24" i="5"/>
  <c r="T14" i="5"/>
  <c r="AB10" i="5"/>
  <c r="Q10" i="5"/>
  <c r="S10" i="5"/>
  <c r="S14" i="5"/>
  <c r="W27" i="5"/>
  <c r="Z10" i="5"/>
  <c r="T29" i="5"/>
  <c r="X30" i="5"/>
  <c r="T30" i="5"/>
  <c r="T10" i="5"/>
  <c r="S30" i="5"/>
  <c r="Q37" i="5"/>
  <c r="W18" i="5"/>
  <c r="T20" i="5"/>
  <c r="R20" i="5"/>
  <c r="T17" i="5"/>
  <c r="T33" i="5"/>
  <c r="X33" i="5"/>
  <c r="S33" i="5"/>
  <c r="U33" i="5"/>
  <c r="Q33" i="5"/>
  <c r="W22" i="5"/>
  <c r="X18" i="5"/>
  <c r="R8" i="5"/>
  <c r="Z18" i="5"/>
  <c r="Z17" i="5"/>
  <c r="R31" i="5"/>
  <c r="S17" i="5"/>
  <c r="W7" i="5"/>
  <c r="U7" i="5"/>
  <c r="Z8" i="5"/>
  <c r="U29" i="5"/>
  <c r="W28" i="5"/>
  <c r="AB28" i="5"/>
  <c r="AA28" i="5"/>
  <c r="Q28" i="5"/>
  <c r="X14" i="5"/>
  <c r="W12" i="5"/>
  <c r="U12" i="5"/>
  <c r="Z30" i="5"/>
  <c r="Z12" i="5"/>
  <c r="AA37" i="5"/>
  <c r="Q26" i="5"/>
  <c r="U8" i="5"/>
  <c r="AB22" i="5"/>
  <c r="AB26" i="5"/>
  <c r="Z26" i="5"/>
  <c r="S23" i="5"/>
  <c r="X20" i="5"/>
  <c r="Z23" i="5"/>
  <c r="Y24" i="5"/>
  <c r="X22" i="5"/>
  <c r="AB7" i="5"/>
  <c r="V22" i="5"/>
  <c r="T22" i="5"/>
  <c r="AB8" i="5"/>
  <c r="AA20" i="5"/>
  <c r="X10" i="5"/>
  <c r="U14" i="5"/>
  <c r="AB36" i="5"/>
  <c r="W36" i="5"/>
  <c r="T36" i="5"/>
  <c r="X36" i="5"/>
  <c r="R36" i="5"/>
  <c r="S36" i="5"/>
  <c r="U36" i="5"/>
  <c r="Q36" i="5"/>
  <c r="X8" i="5"/>
  <c r="U35" i="5"/>
  <c r="Y36" i="5"/>
  <c r="AB34" i="5"/>
  <c r="W8" i="5"/>
  <c r="Q14" i="5"/>
  <c r="Y14" i="5"/>
  <c r="Z14" i="5"/>
  <c r="AB38" i="5"/>
  <c r="R38" i="5"/>
  <c r="Q38" i="5"/>
  <c r="Y38" i="5"/>
  <c r="X38" i="5"/>
  <c r="W38" i="5"/>
  <c r="Z38" i="5"/>
  <c r="AB29" i="5"/>
  <c r="R29" i="5"/>
  <c r="S29" i="5"/>
  <c r="U23" i="5"/>
  <c r="AA26" i="5"/>
  <c r="R26" i="5"/>
  <c r="W26" i="5"/>
  <c r="S26" i="5"/>
  <c r="R27" i="5"/>
  <c r="X27" i="5"/>
  <c r="X37" i="5"/>
  <c r="AB37" i="5"/>
  <c r="Y37" i="5"/>
  <c r="Z37" i="5"/>
  <c r="W37" i="5"/>
  <c r="U37" i="5"/>
  <c r="T37" i="5"/>
  <c r="S37" i="5"/>
  <c r="R37" i="5"/>
  <c r="X26" i="5"/>
  <c r="V31" i="5"/>
  <c r="Y31" i="5"/>
  <c r="AA31" i="5"/>
  <c r="Z31" i="5"/>
  <c r="Z29" i="5"/>
  <c r="AB14" i="5"/>
  <c r="Q30" i="5"/>
  <c r="AB30" i="5"/>
  <c r="AA30" i="5"/>
  <c r="Y8" i="5"/>
  <c r="W6" i="5"/>
  <c r="AA23" i="5"/>
  <c r="S25" i="5"/>
  <c r="S19" i="5"/>
  <c r="U22" i="5"/>
  <c r="U38" i="5"/>
  <c r="S38" i="5"/>
  <c r="AA38" i="5"/>
  <c r="Z27" i="5"/>
  <c r="V27" i="5"/>
  <c r="U16" i="5"/>
  <c r="Y19" i="5"/>
  <c r="R9" i="5"/>
  <c r="W19" i="5"/>
  <c r="AA17" i="5"/>
  <c r="R19" i="5"/>
  <c r="AB17" i="5"/>
  <c r="X32" i="5"/>
  <c r="Q32" i="5"/>
  <c r="S32" i="5"/>
  <c r="T32" i="5"/>
  <c r="AA32" i="5"/>
  <c r="Z32" i="5"/>
  <c r="Y32" i="5"/>
  <c r="AB32" i="5"/>
  <c r="R23" i="5"/>
  <c r="V15" i="5"/>
  <c r="Y15" i="5"/>
  <c r="W15" i="5"/>
  <c r="X15" i="5"/>
  <c r="V32" i="5"/>
  <c r="Z33" i="5"/>
  <c r="R32" i="5"/>
  <c r="Y27" i="5"/>
  <c r="T26" i="5"/>
  <c r="Y22" i="5"/>
  <c r="Q22" i="5"/>
  <c r="R14" i="5"/>
  <c r="Q27" i="5"/>
  <c r="V26" i="5"/>
  <c r="AA27" i="5"/>
  <c r="W23" i="5"/>
  <c r="Y6" i="5"/>
  <c r="Q6" i="5"/>
  <c r="AA6" i="5"/>
  <c r="Z6" i="5"/>
  <c r="V14" i="5"/>
  <c r="Q23" i="5"/>
  <c r="W25" i="5"/>
  <c r="U25" i="5"/>
  <c r="AA25" i="5"/>
  <c r="AA10" i="5"/>
  <c r="U26" i="5"/>
  <c r="Z34" i="5"/>
  <c r="Y34" i="5"/>
  <c r="X34" i="5"/>
  <c r="AA34" i="5"/>
  <c r="Q34" i="5"/>
  <c r="U34" i="5"/>
  <c r="T34" i="5"/>
  <c r="S34" i="5"/>
  <c r="Q25" i="5"/>
  <c r="S22" i="5"/>
  <c r="AB20" i="5"/>
  <c r="Z20" i="5"/>
  <c r="R6" i="5"/>
  <c r="Y7" i="5"/>
  <c r="AA33" i="5"/>
  <c r="W33" i="5"/>
  <c r="R22" i="5"/>
  <c r="T18" i="5"/>
  <c r="T16" i="5"/>
  <c r="R18" i="5"/>
  <c r="S9" i="5"/>
  <c r="V7" i="5"/>
  <c r="W16" i="5"/>
  <c r="W35" i="5"/>
  <c r="S35" i="5"/>
  <c r="R35" i="5"/>
  <c r="AA35" i="5"/>
  <c r="Z35" i="5"/>
  <c r="Y35" i="5"/>
  <c r="X35" i="5"/>
  <c r="Q35" i="5"/>
  <c r="X28" i="5"/>
  <c r="W14" i="5"/>
  <c r="V30" i="5"/>
  <c r="U32" i="5"/>
  <c r="V18" i="5"/>
  <c r="R33" i="5"/>
  <c r="V24" i="5"/>
  <c r="U10" i="5"/>
  <c r="AB33" i="5"/>
  <c r="V38" i="5"/>
  <c r="Q17" i="5"/>
  <c r="Q31" i="5"/>
  <c r="Y23" i="5"/>
  <c r="W20" i="5"/>
  <c r="Q29" i="5"/>
  <c r="V20" i="5"/>
  <c r="V23" i="5"/>
  <c r="T23" i="5"/>
  <c r="Z19" i="5"/>
  <c r="AB19" i="5"/>
  <c r="W10" i="5"/>
  <c r="U27" i="5"/>
  <c r="U30" i="5"/>
  <c r="X31" i="5"/>
  <c r="R34" i="5"/>
  <c r="AO27" i="9"/>
  <c r="AH28" i="9"/>
  <c r="F29" i="9"/>
  <c r="F28" i="9"/>
  <c r="F27" i="9"/>
  <c r="F26" i="9"/>
  <c r="F25" i="9"/>
  <c r="F24" i="9"/>
  <c r="F23" i="9"/>
  <c r="F22" i="9"/>
  <c r="F20" i="9"/>
  <c r="F32" i="9"/>
  <c r="F31" i="9"/>
  <c r="F30" i="9"/>
  <c r="AJ29" i="9"/>
  <c r="AH29" i="9"/>
  <c r="I30" i="9"/>
  <c r="AD26" i="9"/>
  <c r="AM32" i="9"/>
  <c r="AM29" i="9"/>
  <c r="AM27" i="9"/>
  <c r="AI32" i="9"/>
  <c r="AK26" i="9"/>
  <c r="M31" i="9"/>
  <c r="AM28" i="9"/>
  <c r="X29" i="9"/>
  <c r="R31" i="9"/>
  <c r="X32" i="9"/>
  <c r="AJ26" i="9"/>
  <c r="AO28" i="9"/>
  <c r="I31" i="9"/>
  <c r="M30" i="9"/>
  <c r="AJ28" i="9"/>
  <c r="AJ27" i="9"/>
  <c r="AH32" i="9"/>
  <c r="AD31" i="9"/>
  <c r="AD32" i="9"/>
  <c r="AI29" i="9"/>
  <c r="AF31" i="9"/>
  <c r="R29" i="9"/>
  <c r="X31" i="9"/>
  <c r="R30" i="9"/>
  <c r="D29" i="9"/>
  <c r="R32" i="9"/>
  <c r="AO29" i="9"/>
  <c r="D27" i="9"/>
  <c r="AI27" i="9"/>
  <c r="I29" i="9"/>
  <c r="AF26" i="9"/>
  <c r="D28" i="9"/>
  <c r="AD29" i="9"/>
  <c r="AI28" i="9"/>
  <c r="AH27" i="9"/>
  <c r="AM26" i="9"/>
  <c r="AK28" i="9"/>
  <c r="AO30" i="9"/>
  <c r="X28" i="9"/>
  <c r="AF30" i="9"/>
  <c r="I28" i="9"/>
  <c r="AK31" i="9"/>
  <c r="D32" i="9"/>
  <c r="T5" i="5"/>
  <c r="AF27" i="9"/>
  <c r="AD27" i="9"/>
  <c r="X27" i="9"/>
  <c r="AJ31" i="9"/>
  <c r="I27" i="9"/>
  <c r="R26" i="9"/>
  <c r="R27" i="9"/>
  <c r="M27" i="9"/>
  <c r="X26" i="9"/>
  <c r="M26" i="9"/>
  <c r="I26" i="9"/>
  <c r="AI30" i="9"/>
  <c r="D26" i="9"/>
  <c r="AK30" i="9"/>
  <c r="AJ30" i="9"/>
  <c r="AH30" i="9"/>
  <c r="R28" i="9"/>
  <c r="D30" i="9"/>
  <c r="AD30" i="9"/>
  <c r="M32" i="9"/>
  <c r="M29" i="9"/>
  <c r="AF32" i="9"/>
  <c r="AM30" i="9"/>
  <c r="AF28" i="9"/>
  <c r="AD28" i="9"/>
  <c r="AI31" i="9"/>
  <c r="X30" i="9"/>
  <c r="M28" i="9"/>
  <c r="AF29" i="9"/>
  <c r="AO31" i="9"/>
  <c r="AM31" i="9"/>
  <c r="AI26" i="9"/>
  <c r="AH26" i="9"/>
  <c r="AK27" i="9"/>
  <c r="AK32" i="9"/>
  <c r="AJ32" i="9"/>
  <c r="I32" i="9"/>
  <c r="AH31" i="9"/>
  <c r="AO26" i="9"/>
  <c r="D31" i="9"/>
  <c r="AK29" i="9"/>
  <c r="AO32" i="9"/>
  <c r="G6" i="8"/>
  <c r="G7" i="8"/>
  <c r="Y55" i="9"/>
  <c r="H55" i="9"/>
  <c r="F55" i="9"/>
  <c r="D1" i="9"/>
  <c r="K3" i="9" l="1"/>
  <c r="U4" i="9"/>
  <c r="D23" i="9" l="1"/>
  <c r="AJ22" i="9" l="1"/>
  <c r="Z11" i="9"/>
  <c r="AO25" i="9"/>
  <c r="AM24" i="9"/>
  <c r="AD22" i="9"/>
  <c r="W12" i="9"/>
  <c r="I11" i="9"/>
  <c r="R24" i="9"/>
  <c r="AH22" i="9"/>
  <c r="AK20" i="9"/>
  <c r="AF25" i="9"/>
  <c r="R25" i="9"/>
  <c r="M22" i="9"/>
  <c r="I25" i="9"/>
  <c r="I13" i="9"/>
  <c r="D25" i="9"/>
  <c r="AI20" i="9"/>
  <c r="AM25" i="9"/>
  <c r="AF20" i="9"/>
  <c r="AH24" i="9"/>
  <c r="AK21" i="9"/>
  <c r="AI22" i="9"/>
  <c r="I12" i="9"/>
  <c r="D21" i="9"/>
  <c r="X23" i="9"/>
  <c r="AK25" i="9"/>
  <c r="AJ25" i="9"/>
  <c r="M23" i="9"/>
  <c r="AK22" i="9"/>
  <c r="I23" i="9"/>
  <c r="Z13" i="9"/>
  <c r="AD20" i="9"/>
  <c r="AI21" i="9"/>
  <c r="W13" i="9"/>
  <c r="X24" i="9"/>
  <c r="AD24" i="9"/>
  <c r="I20" i="9"/>
  <c r="AM23" i="9"/>
  <c r="X25" i="9"/>
  <c r="AJ21" i="9"/>
  <c r="AJ20" i="9"/>
  <c r="D24" i="9"/>
  <c r="AI24" i="9"/>
  <c r="AI25" i="9"/>
  <c r="AF21" i="9"/>
  <c r="W11" i="9"/>
  <c r="AM20" i="9"/>
  <c r="Z12" i="9"/>
  <c r="AH23" i="9"/>
  <c r="I24" i="9"/>
  <c r="R20" i="9"/>
  <c r="D20" i="9"/>
  <c r="AJ23" i="9"/>
  <c r="AD23" i="9"/>
  <c r="AI23" i="9"/>
  <c r="M24" i="9"/>
  <c r="AM21" i="9"/>
  <c r="X20" i="9"/>
  <c r="AK24" i="9"/>
  <c r="AK23" i="9"/>
  <c r="AO23" i="9"/>
  <c r="AF23" i="9"/>
  <c r="AJ24" i="9"/>
  <c r="X21" i="9"/>
  <c r="AD25" i="9"/>
  <c r="AO24" i="9"/>
  <c r="R23" i="9"/>
  <c r="AO20" i="9"/>
  <c r="P12" i="9"/>
  <c r="M25" i="9"/>
  <c r="M20" i="9"/>
  <c r="P13" i="9"/>
  <c r="AH20" i="9"/>
  <c r="I21" i="9"/>
  <c r="P11" i="9"/>
  <c r="AH25" i="9"/>
  <c r="AD21" i="9"/>
  <c r="AM22" i="9"/>
  <c r="M21" i="9"/>
  <c r="AF24" i="9"/>
  <c r="AH21" i="9" l="1"/>
  <c r="AF22" i="9"/>
  <c r="I22" i="9"/>
  <c r="AO22" i="9"/>
  <c r="X22" i="9"/>
  <c r="R21" i="9"/>
  <c r="R22" i="9"/>
  <c r="D22" i="9"/>
  <c r="AO21" i="9"/>
</calcChain>
</file>

<file path=xl/sharedStrings.xml><?xml version="1.0" encoding="utf-8"?>
<sst xmlns="http://schemas.openxmlformats.org/spreadsheetml/2006/main" count="189" uniqueCount="144">
  <si>
    <t>背番号</t>
    <rPh sb="0" eb="3">
      <t>セバンゴウ</t>
    </rPh>
    <phoneticPr fontId="1"/>
  </si>
  <si>
    <t>番号</t>
    <rPh sb="0" eb="2">
      <t>バンゴウ</t>
    </rPh>
    <phoneticPr fontId="1"/>
  </si>
  <si>
    <t>氏　　　名</t>
    <rPh sb="0" eb="1">
      <t>シ</t>
    </rPh>
    <rPh sb="4" eb="5">
      <t>メイ</t>
    </rPh>
    <phoneticPr fontId="1"/>
  </si>
  <si>
    <t>年　齢</t>
    <rPh sb="0" eb="1">
      <t>トシ</t>
    </rPh>
    <rPh sb="2" eb="3">
      <t>ヨワイ</t>
    </rPh>
    <phoneticPr fontId="1"/>
  </si>
  <si>
    <t>年度</t>
    <rPh sb="0" eb="2">
      <t>ネンド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</si>
  <si>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</si>
  <si>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</si>
  <si>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</si>
  <si>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</si>
  <si>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</si>
  <si>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</si>
  <si>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</si>
  <si>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位　置</t>
    <rPh sb="0" eb="1">
      <t>クライ</t>
    </rPh>
    <rPh sb="2" eb="3">
      <t>オキ</t>
    </rPh>
    <phoneticPr fontId="1"/>
  </si>
  <si>
    <t>セ　イ</t>
    <phoneticPr fontId="1"/>
  </si>
  <si>
    <t>メ　イ</t>
    <phoneticPr fontId="1"/>
  </si>
  <si>
    <t>フ　リ　ガ　ナ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</si>
  <si>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</si>
  <si>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</si>
  <si>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</si>
  <si>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</si>
  <si>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</si>
  <si>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⑤</t>
    <phoneticPr fontId="1"/>
  </si>
  <si>
    <t>本参加申込書に記載の個人情報は、大会運営及び公益財団法人全日本軟式野球連盟の選手登録･管理に限り使用します。</t>
    <rPh sb="0" eb="1">
      <t>ホン</t>
    </rPh>
    <rPh sb="1" eb="3">
      <t>サンカ</t>
    </rPh>
    <rPh sb="3" eb="6">
      <t>モウシコミショ</t>
    </rPh>
    <rPh sb="7" eb="9">
      <t>キサイ</t>
    </rPh>
    <rPh sb="10" eb="12">
      <t>コジン</t>
    </rPh>
    <rPh sb="12" eb="14">
      <t>ジョウホウ</t>
    </rPh>
    <rPh sb="16" eb="18">
      <t>タイカイ</t>
    </rPh>
    <rPh sb="18" eb="20">
      <t>ウンエイ</t>
    </rPh>
    <rPh sb="20" eb="21">
      <t>オヨ</t>
    </rPh>
    <rPh sb="22" eb="24">
      <t>コウエキ</t>
    </rPh>
    <rPh sb="24" eb="26">
      <t>ザイダン</t>
    </rPh>
    <rPh sb="26" eb="28">
      <t>ホウジン</t>
    </rPh>
    <rPh sb="28" eb="31">
      <t>ゼンニホン</t>
    </rPh>
    <rPh sb="31" eb="33">
      <t>ナンシキ</t>
    </rPh>
    <rPh sb="33" eb="35">
      <t>ヤキュウ</t>
    </rPh>
    <rPh sb="35" eb="37">
      <t>レンメイ</t>
    </rPh>
    <rPh sb="38" eb="40">
      <t>センシュ</t>
    </rPh>
    <rPh sb="40" eb="42">
      <t>トウロク</t>
    </rPh>
    <rPh sb="43" eb="45">
      <t>カンリ</t>
    </rPh>
    <rPh sb="46" eb="47">
      <t>カギ</t>
    </rPh>
    <rPh sb="48" eb="50">
      <t>シヨウ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</si>
  <si>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</si>
  <si>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支部名</t>
    <rPh sb="0" eb="3">
      <t>シブメイ</t>
    </rPh>
    <phoneticPr fontId="1"/>
  </si>
  <si>
    <t>支部長氏名：</t>
    <rPh sb="0" eb="5">
      <t>シブチョウシメイ</t>
    </rPh>
    <phoneticPr fontId="1"/>
  </si>
  <si>
    <t>（自署又は記名・押印）</t>
    <rPh sb="1" eb="3">
      <t>ジショ</t>
    </rPh>
    <rPh sb="3" eb="4">
      <t>マタ</t>
    </rPh>
    <rPh sb="5" eb="7">
      <t>キメイ</t>
    </rPh>
    <rPh sb="8" eb="10">
      <t>オウイン</t>
    </rPh>
    <phoneticPr fontId="1"/>
  </si>
  <si>
    <t>上記のチームは、大会規程に適格と認め、参加申込をいたします。</t>
    <rPh sb="0" eb="2">
      <t>ジョウキ</t>
    </rPh>
    <rPh sb="8" eb="10">
      <t>タイカイ</t>
    </rPh>
    <rPh sb="10" eb="12">
      <t>キテイ</t>
    </rPh>
    <rPh sb="19" eb="21">
      <t>サンカ</t>
    </rPh>
    <rPh sb="21" eb="23">
      <t>モウシコミ</t>
    </rPh>
    <phoneticPr fontId="1"/>
  </si>
  <si>
    <t>備　考</t>
    <rPh sb="0" eb="1">
      <t>ビ</t>
    </rPh>
    <rPh sb="2" eb="3">
      <t>コウ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</si>
  <si>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</si>
  <si>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</si>
  <si>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回数１</t>
    <rPh sb="0" eb="2">
      <t>カイスウ</t>
    </rPh>
    <phoneticPr fontId="1"/>
  </si>
  <si>
    <t>回数２</t>
    <rPh sb="0" eb="2">
      <t>カイスウ</t>
    </rPh>
    <phoneticPr fontId="1"/>
  </si>
  <si>
    <t>大会名</t>
    <rPh sb="0" eb="3">
      <t>タイカイメイ</t>
    </rPh>
    <phoneticPr fontId="1"/>
  </si>
  <si>
    <t>【</t>
    <phoneticPr fontId="1"/>
  </si>
  <si>
    <t>大会名：</t>
    <rPh sb="0" eb="3">
      <t>タイカイメイ</t>
    </rPh>
    <phoneticPr fontId="1"/>
  </si>
  <si>
    <t>マネージャー</t>
    <phoneticPr fontId="1"/>
  </si>
  <si>
    <t>支部</t>
    <rPh sb="0" eb="2">
      <t>シブ</t>
    </rPh>
    <phoneticPr fontId="1"/>
  </si>
  <si>
    <t>投げ方</t>
    <rPh sb="0" eb="1">
      <t>ナ</t>
    </rPh>
    <rPh sb="2" eb="3">
      <t>カタ</t>
    </rPh>
    <phoneticPr fontId="1"/>
  </si>
  <si>
    <t>打ち方</t>
    <rPh sb="0" eb="1">
      <t>ウ</t>
    </rPh>
    <rPh sb="2" eb="3">
      <t>カタ</t>
    </rPh>
    <phoneticPr fontId="1"/>
  </si>
  <si>
    <t>〒</t>
    <phoneticPr fontId="1"/>
  </si>
  <si>
    <t>－</t>
    <phoneticPr fontId="1"/>
  </si>
  <si>
    <t>登録アドレス</t>
    <rPh sb="0" eb="2">
      <t>トウロク</t>
    </rPh>
    <phoneticPr fontId="1"/>
  </si>
  <si>
    <t>】</t>
    <phoneticPr fontId="1"/>
  </si>
  <si>
    <t>チーム名</t>
    <rPh sb="3" eb="4">
      <t>メイ</t>
    </rPh>
    <phoneticPr fontId="1"/>
  </si>
  <si>
    <t>（フリガナ）</t>
    <phoneticPr fontId="1"/>
  </si>
  <si>
    <t>支  部  名　：</t>
    <rPh sb="0" eb="1">
      <t>シ</t>
    </rPh>
    <rPh sb="3" eb="4">
      <t>ブ</t>
    </rPh>
    <rPh sb="6" eb="7">
      <t>ナ</t>
    </rPh>
    <phoneticPr fontId="1"/>
  </si>
  <si>
    <t>殿</t>
    <rPh sb="0" eb="1">
      <t>トノ</t>
    </rPh>
    <phoneticPr fontId="1"/>
  </si>
  <si>
    <t>山　口　　宏</t>
    <rPh sb="0" eb="1">
      <t>ヤマ</t>
    </rPh>
    <rPh sb="2" eb="3">
      <t>クチ</t>
    </rPh>
    <rPh sb="5" eb="6">
      <t>ヒロシ</t>
    </rPh>
    <phoneticPr fontId="1"/>
  </si>
  <si>
    <t>会　長</t>
    <rPh sb="0" eb="1">
      <t>カイ</t>
    </rPh>
    <rPh sb="2" eb="3">
      <t>チョウ</t>
    </rPh>
    <phoneticPr fontId="1"/>
  </si>
  <si>
    <t>項番</t>
    <rPh sb="0" eb="2">
      <t>コウバン</t>
    </rPh>
    <phoneticPr fontId="1"/>
  </si>
  <si>
    <t>位置</t>
    <rPh sb="0" eb="2">
      <t>イチ</t>
    </rPh>
    <phoneticPr fontId="1"/>
  </si>
  <si>
    <t>構成員ＩＤ</t>
    <rPh sb="0" eb="3">
      <t>コウセイイン</t>
    </rPh>
    <phoneticPr fontId="1"/>
  </si>
  <si>
    <t>年齢</t>
    <rPh sb="0" eb="2">
      <t>ネンレイ</t>
    </rPh>
    <phoneticPr fontId="1"/>
  </si>
  <si>
    <t>チームID</t>
  </si>
  <si>
    <t>チーム名</t>
  </si>
  <si>
    <t>チーム形態</t>
  </si>
  <si>
    <t>チーム種別（カテゴリー）</t>
  </si>
  <si>
    <t>構成員ID</t>
  </si>
  <si>
    <t>登録年度</t>
  </si>
  <si>
    <t>構成員コード</t>
  </si>
  <si>
    <t>氏名</t>
  </si>
  <si>
    <t>氏名カナ</t>
  </si>
  <si>
    <t>氏名英字</t>
  </si>
  <si>
    <t>性別</t>
  </si>
  <si>
    <t>生年月日</t>
  </si>
  <si>
    <t>年齢</t>
  </si>
  <si>
    <t>野球手帳登録状況</t>
  </si>
  <si>
    <t>構成員種別1</t>
  </si>
  <si>
    <t>構成員種別2</t>
  </si>
  <si>
    <t>役職名</t>
  </si>
  <si>
    <t>ポジション</t>
  </si>
  <si>
    <t>背番号</t>
  </si>
  <si>
    <t>投</t>
  </si>
  <si>
    <t>打</t>
  </si>
  <si>
    <t>身長</t>
  </si>
  <si>
    <t>体重</t>
  </si>
  <si>
    <t>在籍学校名</t>
  </si>
  <si>
    <t>学年</t>
  </si>
  <si>
    <t>出身校名</t>
  </si>
  <si>
    <t>過去所属チーム実績</t>
  </si>
  <si>
    <t>入部日</t>
  </si>
  <si>
    <t>保有資格</t>
  </si>
  <si>
    <t>システム登録年月日</t>
  </si>
  <si>
    <t>備考1</t>
  </si>
  <si>
    <t>備考2</t>
  </si>
  <si>
    <t>チーム名</t>
    <rPh sb="3" eb="4">
      <t>メイ</t>
    </rPh>
    <phoneticPr fontId="1"/>
  </si>
  <si>
    <t>登録ＩＤ</t>
  </si>
  <si>
    <t>登録級</t>
  </si>
  <si>
    <t>代表者氏名</t>
    <rPh sb="0" eb="3">
      <t>ダイヒョウシャ</t>
    </rPh>
    <rPh sb="3" eb="5">
      <t>シメイ</t>
    </rPh>
    <phoneticPr fontId="1"/>
  </si>
  <si>
    <t>チームＩＤ</t>
  </si>
  <si>
    <r>
      <t xml:space="preserve">所在地
</t>
    </r>
    <r>
      <rPr>
        <sz val="9"/>
        <rFont val="游明朝"/>
        <family val="1"/>
        <charset val="128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</si>
  <si>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歳</t>
    <rPh sb="0" eb="1">
      <t>サイ</t>
    </rPh>
    <phoneticPr fontId="1"/>
  </si>
  <si>
    <t>連絡責任者</t>
    <rPh sb="0" eb="2">
      <t>レンラク</t>
    </rPh>
    <rPh sb="2" eb="5">
      <t>セキニンシャ</t>
    </rPh>
    <phoneticPr fontId="1"/>
  </si>
  <si>
    <t>投げ方
（任意）</t>
    <rPh sb="0" eb="1">
      <t>ナ</t>
    </rPh>
    <rPh sb="2" eb="3">
      <t>カタ</t>
    </rPh>
    <rPh sb="5" eb="7">
      <t>ニンイ</t>
    </rPh>
    <phoneticPr fontId="1"/>
  </si>
  <si>
    <t>打ち方
（任意）</t>
    <rPh sb="0" eb="1">
      <t>ウ</t>
    </rPh>
    <rPh sb="2" eb="3">
      <t>カタ</t>
    </rPh>
    <rPh sb="5" eb="7">
      <t>ニンイ</t>
    </rPh>
    <phoneticPr fontId="1"/>
  </si>
  <si>
    <t>セ　イ</t>
  </si>
  <si>
    <t>メ　イ</t>
  </si>
  <si>
    <t>出場選手は、全員背番号を記入のこと（０番から９９番）。背番号のない選手は出場できない。</t>
    <rPh sb="0" eb="2">
      <t>シュツジョウ</t>
    </rPh>
    <rPh sb="2" eb="4">
      <t>センシュ</t>
    </rPh>
    <rPh sb="6" eb="8">
      <t>ゼンイン</t>
    </rPh>
    <rPh sb="8" eb="11">
      <t>セバンゴウ</t>
    </rPh>
    <rPh sb="12" eb="14">
      <t>キニュウ</t>
    </rPh>
    <rPh sb="19" eb="20">
      <t>バン</t>
    </rPh>
    <rPh sb="24" eb="25">
      <t>バン</t>
    </rPh>
    <rPh sb="27" eb="30">
      <t>セバンゴウ</t>
    </rPh>
    <rPh sb="33" eb="35">
      <t>センシュ</t>
    </rPh>
    <rPh sb="36" eb="38">
      <t>シュツジョウ</t>
    </rPh>
    <phoneticPr fontId="1"/>
  </si>
  <si>
    <t>ID</t>
    <phoneticPr fontId="1"/>
  </si>
  <si>
    <t>【背番号順に並べ替え】</t>
    <rPh sb="1" eb="4">
      <t>セバンゴウ</t>
    </rPh>
    <rPh sb="4" eb="5">
      <t>ジュン</t>
    </rPh>
    <rPh sb="6" eb="7">
      <t>ナラ</t>
    </rPh>
    <rPh sb="8" eb="9">
      <t>カ</t>
    </rPh>
    <phoneticPr fontId="1"/>
  </si>
  <si>
    <t>（学童・少年用）</t>
    <rPh sb="1" eb="3">
      <t>ガクドウ</t>
    </rPh>
    <rPh sb="4" eb="6">
      <t>ショウネン</t>
    </rPh>
    <rPh sb="6" eb="7">
      <t>ヨウ</t>
    </rPh>
    <phoneticPr fontId="1"/>
  </si>
  <si>
    <t>区分</t>
    <rPh sb="0" eb="2">
      <t>クブン</t>
    </rPh>
    <phoneticPr fontId="1"/>
  </si>
  <si>
    <t>種　別</t>
    <rPh sb="0" eb="1">
      <t>シュ</t>
    </rPh>
    <rPh sb="2" eb="3">
      <t>ベツ</t>
    </rPh>
    <phoneticPr fontId="1"/>
  </si>
  <si>
    <t>氏　名</t>
    <rPh sb="0" eb="1">
      <t>シ</t>
    </rPh>
    <rPh sb="2" eb="3">
      <t>ナ</t>
    </rPh>
    <phoneticPr fontId="1"/>
  </si>
  <si>
    <t>フリガナ</t>
    <phoneticPr fontId="1"/>
  </si>
  <si>
    <t>構成員ID</t>
    <rPh sb="0" eb="3">
      <t>コウセイイン</t>
    </rPh>
    <phoneticPr fontId="1"/>
  </si>
  <si>
    <t>資格名</t>
    <rPh sb="0" eb="3">
      <t>シカクメイ</t>
    </rPh>
    <phoneticPr fontId="1"/>
  </si>
  <si>
    <t>資格番号</t>
    <rPh sb="0" eb="2">
      <t>シカク</t>
    </rPh>
    <rPh sb="2" eb="4">
      <t>バンゴウ</t>
    </rPh>
    <phoneticPr fontId="1"/>
  </si>
  <si>
    <t>監 督</t>
    <rPh sb="0" eb="1">
      <t>カン</t>
    </rPh>
    <rPh sb="2" eb="3">
      <t>トク</t>
    </rPh>
    <phoneticPr fontId="1"/>
  </si>
  <si>
    <t>コーチ</t>
    <phoneticPr fontId="1"/>
  </si>
  <si>
    <t>学年</t>
    <rPh sb="0" eb="2">
      <t>ガクネン</t>
    </rPh>
    <phoneticPr fontId="1"/>
  </si>
  <si>
    <t>選手登録は、１０名以上２５名以内登録すること。</t>
    <rPh sb="0" eb="2">
      <t>センシュ</t>
    </rPh>
    <rPh sb="2" eb="4">
      <t>トウロク</t>
    </rPh>
    <rPh sb="8" eb="9">
      <t>メイ</t>
    </rPh>
    <rPh sb="9" eb="11">
      <t>イジョウ</t>
    </rPh>
    <rPh sb="13" eb="14">
      <t>メイ</t>
    </rPh>
    <rPh sb="14" eb="16">
      <t>イナイ</t>
    </rPh>
    <rPh sb="16" eb="18">
      <t>トウロク</t>
    </rPh>
    <phoneticPr fontId="1"/>
  </si>
  <si>
    <t>主将は最初（背番号：10）に記入し、その他は背番号の若い順に記入すること。（守備位置は、投手、捕手、内野手、外野手を記入。）</t>
    <rPh sb="0" eb="2">
      <t>シュショウ</t>
    </rPh>
    <rPh sb="3" eb="5">
      <t>サイショ</t>
    </rPh>
    <rPh sb="6" eb="9">
      <t>セバンゴウ</t>
    </rPh>
    <rPh sb="14" eb="16">
      <t>キニュウ</t>
    </rPh>
    <rPh sb="20" eb="21">
      <t>タ</t>
    </rPh>
    <rPh sb="22" eb="25">
      <t>セバンゴウ</t>
    </rPh>
    <rPh sb="26" eb="27">
      <t>ワカ</t>
    </rPh>
    <rPh sb="28" eb="29">
      <t>ジュン</t>
    </rPh>
    <rPh sb="30" eb="32">
      <t>キニュウ</t>
    </rPh>
    <rPh sb="38" eb="40">
      <t>シュビ</t>
    </rPh>
    <rPh sb="40" eb="42">
      <t>イチ</t>
    </rPh>
    <rPh sb="44" eb="46">
      <t>トウシュ</t>
    </rPh>
    <rPh sb="47" eb="49">
      <t>ホシュ</t>
    </rPh>
    <rPh sb="50" eb="53">
      <t>ナイヤシュ</t>
    </rPh>
    <rPh sb="54" eb="57">
      <t>ガイヤシュ</t>
    </rPh>
    <rPh sb="58" eb="60">
      <t>キニュウ</t>
    </rPh>
    <phoneticPr fontId="1"/>
  </si>
  <si>
    <t>学年</t>
    <rPh sb="0" eb="2">
      <t>ガクネン</t>
    </rPh>
    <phoneticPr fontId="1"/>
  </si>
  <si>
    <t>在席学校名</t>
    <rPh sb="0" eb="2">
      <t>ザイセキ</t>
    </rPh>
    <rPh sb="2" eb="5">
      <t>ガッコウメイ</t>
    </rPh>
    <phoneticPr fontId="1"/>
  </si>
  <si>
    <t>鶴　見</t>
  </si>
  <si>
    <t>神奈川</t>
    <rPh sb="0" eb="1">
      <t>カミ</t>
    </rPh>
    <rPh sb="1" eb="2">
      <t>ナ</t>
    </rPh>
    <rPh sb="2" eb="3">
      <t>カワ</t>
    </rPh>
    <phoneticPr fontId="1"/>
  </si>
  <si>
    <t>西</t>
    <rPh sb="0" eb="1">
      <t>ニシ</t>
    </rPh>
    <phoneticPr fontId="1"/>
  </si>
  <si>
    <t>中</t>
    <rPh sb="0" eb="1">
      <t>ナカ</t>
    </rPh>
    <phoneticPr fontId="1"/>
  </si>
  <si>
    <t>南</t>
    <rPh sb="0" eb="1">
      <t>ミナミ</t>
    </rPh>
    <phoneticPr fontId="1"/>
  </si>
  <si>
    <t>港　南</t>
    <rPh sb="0" eb="1">
      <t>ミナト</t>
    </rPh>
    <rPh sb="2" eb="3">
      <t>ミナミ</t>
    </rPh>
    <phoneticPr fontId="1"/>
  </si>
  <si>
    <t>保土ケ谷</t>
    <rPh sb="0" eb="4">
      <t>ホドガヤ</t>
    </rPh>
    <phoneticPr fontId="1"/>
  </si>
  <si>
    <t>旭</t>
    <rPh sb="0" eb="1">
      <t>アサヒ</t>
    </rPh>
    <phoneticPr fontId="1"/>
  </si>
  <si>
    <t>磯　子</t>
    <rPh sb="0" eb="1">
      <t>イソ</t>
    </rPh>
    <rPh sb="2" eb="3">
      <t>コ</t>
    </rPh>
    <phoneticPr fontId="1"/>
  </si>
  <si>
    <t>金　沢</t>
    <rPh sb="0" eb="1">
      <t>キン</t>
    </rPh>
    <rPh sb="2" eb="3">
      <t>サワ</t>
    </rPh>
    <phoneticPr fontId="1"/>
  </si>
  <si>
    <t>港　北</t>
    <rPh sb="0" eb="1">
      <t>ミナト</t>
    </rPh>
    <rPh sb="2" eb="3">
      <t>キタ</t>
    </rPh>
    <phoneticPr fontId="1"/>
  </si>
  <si>
    <t>緑</t>
    <rPh sb="0" eb="1">
      <t>ミドリ</t>
    </rPh>
    <phoneticPr fontId="1"/>
  </si>
  <si>
    <t>青　葉</t>
    <rPh sb="0" eb="1">
      <t>アオ</t>
    </rPh>
    <rPh sb="2" eb="3">
      <t>ハ</t>
    </rPh>
    <phoneticPr fontId="1"/>
  </si>
  <si>
    <t>都　筑</t>
    <rPh sb="0" eb="1">
      <t>ミヤコ</t>
    </rPh>
    <rPh sb="2" eb="3">
      <t>ツク</t>
    </rPh>
    <phoneticPr fontId="1"/>
  </si>
  <si>
    <t>戸　塚</t>
    <rPh sb="0" eb="1">
      <t>ト</t>
    </rPh>
    <rPh sb="2" eb="3">
      <t>ツカ</t>
    </rPh>
    <phoneticPr fontId="1"/>
  </si>
  <si>
    <t>栄</t>
    <rPh sb="0" eb="1">
      <t>サカエ</t>
    </rPh>
    <phoneticPr fontId="1"/>
  </si>
  <si>
    <t>泉</t>
    <rPh sb="0" eb="1">
      <t>イズミ</t>
    </rPh>
    <phoneticPr fontId="1"/>
  </si>
  <si>
    <t>瀬　谷</t>
    <rPh sb="0" eb="1">
      <t>セ</t>
    </rPh>
    <rPh sb="2" eb="3">
      <t>タニ</t>
    </rPh>
    <phoneticPr fontId="1"/>
  </si>
  <si>
    <t>横浜市大会参加申込書</t>
    <rPh sb="0" eb="3">
      <t>ヨコハマシ</t>
    </rPh>
    <rPh sb="3" eb="5">
      <t>タイカイ</t>
    </rPh>
    <rPh sb="5" eb="10">
      <t>サンカモウシコミショ</t>
    </rPh>
    <phoneticPr fontId="1"/>
  </si>
  <si>
    <t>横浜市野球連盟</t>
    <rPh sb="0" eb="3">
      <t>ヨコハマシ</t>
    </rPh>
    <rPh sb="3" eb="5">
      <t>ヤキュウ</t>
    </rPh>
    <rPh sb="5" eb="7">
      <t>レンメイ</t>
    </rPh>
    <phoneticPr fontId="1"/>
  </si>
  <si>
    <t>大会参加申込書は、大会要項に基づき、正確に記入し提出すること。２部提出（１部：原本、１部：コピー可）</t>
    <rPh sb="0" eb="2">
      <t>タイカイ</t>
    </rPh>
    <rPh sb="2" eb="4">
      <t>サンカ</t>
    </rPh>
    <rPh sb="4" eb="7">
      <t>モウシコミショ</t>
    </rPh>
    <rPh sb="9" eb="11">
      <t>タイカイ</t>
    </rPh>
    <rPh sb="11" eb="13">
      <t>ヨウコウ</t>
    </rPh>
    <rPh sb="14" eb="15">
      <t>モト</t>
    </rPh>
    <rPh sb="18" eb="20">
      <t>セイカク</t>
    </rPh>
    <rPh sb="21" eb="23">
      <t>キニュウ</t>
    </rPh>
    <rPh sb="24" eb="26">
      <t>テイシュツ</t>
    </rPh>
    <rPh sb="32" eb="33">
      <t>ブ</t>
    </rPh>
    <rPh sb="33" eb="35">
      <t>テイシュツ</t>
    </rPh>
    <rPh sb="37" eb="38">
      <t>ブ</t>
    </rPh>
    <rPh sb="39" eb="41">
      <t>ゲンポン</t>
    </rPh>
    <rPh sb="43" eb="44">
      <t>ブ</t>
    </rPh>
    <rPh sb="48" eb="49">
      <t>カ</t>
    </rPh>
    <phoneticPr fontId="1"/>
  </si>
  <si>
    <t>構成員登録</t>
    <rPh sb="0" eb="3">
      <t>コウセイイン</t>
    </rPh>
    <rPh sb="3" eb="5">
      <t>トウロク</t>
    </rPh>
    <phoneticPr fontId="1"/>
  </si>
  <si>
    <t>保険加入有無</t>
  </si>
  <si>
    <t>居住地都道府県</t>
  </si>
  <si>
    <t>居住地市区町村</t>
  </si>
  <si>
    <t>勤務先・学校都道府県</t>
  </si>
  <si>
    <t>勤務先・学校市区町村</t>
  </si>
  <si>
    <t>構成員備考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</si>
</sst>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0"/>
    <numFmt numFmtId="177" formatCode="##"/>
    <numFmt numFmtId="178" formatCode="0000"/>
    <numFmt numFmtId="179" formatCode="000"/>
    <numFmt numFmtId="180" formatCode="yyyy&quot;年&quot;mm&quot;月&quot;dd&quot;日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9"/>
      <name val="游明朝"/>
      <family val="1"/>
      <charset val="128"/>
    </font>
    <font>
      <sz val="13"/>
      <name val="游明朝"/>
      <family val="1"/>
      <charset val="128"/>
    </font>
    <font>
      <sz val="5"/>
      <name val="游明朝"/>
      <family val="1"/>
      <charset val="128"/>
    </font>
    <font>
      <b/>
      <sz val="14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36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71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69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72" xfId="0" applyFont="1" applyBorder="1">
      <alignment vertical="center"/>
    </xf>
    <xf numFmtId="0" fontId="5" fillId="0" borderId="73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7" fillId="0" borderId="94" xfId="0" applyFont="1" applyBorder="1" applyAlignment="1" applyProtection="1">
      <alignment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5" fillId="0" borderId="89" xfId="0" applyFont="1" applyBorder="1" applyAlignment="1" applyProtection="1">
      <alignment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7" fillId="0" borderId="72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14" fontId="5" fillId="0" borderId="0" xfId="0" applyNumberFormat="1" applyFont="1" applyAlignment="1" applyProtection="1">
      <alignment vertical="center" shrinkToFit="1"/>
      <protection locked="0"/>
    </xf>
    <xf numFmtId="49" fontId="5" fillId="0" borderId="49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180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vertical="center" shrinkToFit="1"/>
      <protection locked="0"/>
    </xf>
    <xf numFmtId="177" fontId="5" fillId="0" borderId="50" xfId="0" applyNumberFormat="1" applyFont="1" applyBorder="1" applyAlignment="1" applyProtection="1">
      <alignment vertical="center" shrinkToFit="1"/>
      <protection locked="0"/>
    </xf>
    <xf numFmtId="0" fontId="5" fillId="0" borderId="21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80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vertical="center" shrinkToFit="1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>
      <alignment vertical="center" shrinkToFit="1"/>
    </xf>
    <xf numFmtId="0" fontId="5" fillId="0" borderId="73" xfId="0" applyFont="1" applyBorder="1" applyAlignment="1" applyProtection="1">
      <alignment vertical="center" shrinkToFit="1"/>
      <protection locked="0"/>
    </xf>
    <xf numFmtId="0" fontId="5" fillId="0" borderId="54" xfId="0" applyFont="1" applyBorder="1" applyAlignment="1">
      <alignment vertical="center" shrinkToFit="1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2" xfId="0" applyBorder="1">
      <alignment vertical="center"/>
    </xf>
    <xf numFmtId="0" fontId="0" fillId="0" borderId="44" xfId="0" applyBorder="1">
      <alignment vertical="center"/>
    </xf>
    <xf numFmtId="0" fontId="0" fillId="0" borderId="50" xfId="0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85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8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89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9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179" fontId="5" fillId="0" borderId="13" xfId="0" applyNumberFormat="1" applyFont="1" applyBorder="1" applyAlignment="1" applyProtection="1">
      <alignment horizontal="center" vertical="center" shrinkToFit="1"/>
      <protection locked="0"/>
    </xf>
    <xf numFmtId="178" fontId="5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 wrapText="1" shrinkToFit="1"/>
      <protection locked="0"/>
    </xf>
    <xf numFmtId="0" fontId="7" fillId="0" borderId="39" xfId="0" applyFont="1" applyBorder="1" applyAlignment="1" applyProtection="1">
      <alignment horizontal="center" vertical="center" wrapText="1" shrinkToFit="1"/>
      <protection locked="0"/>
    </xf>
    <xf numFmtId="0" fontId="7" fillId="0" borderId="78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34" xfId="0" applyFont="1" applyBorder="1" applyAlignment="1" applyProtection="1">
      <alignment horizontal="center" vertical="center" wrapText="1" shrinkToFit="1"/>
      <protection locked="0"/>
    </xf>
    <xf numFmtId="0" fontId="5" fillId="0" borderId="79" xfId="0" applyFont="1" applyBorder="1" applyAlignment="1" applyProtection="1">
      <alignment horizontal="center" vertical="center" shrinkToFit="1"/>
      <protection locked="0"/>
    </xf>
    <xf numFmtId="0" fontId="11" fillId="0" borderId="80" xfId="0" applyFont="1" applyBorder="1" applyAlignment="1" applyProtection="1">
      <alignment horizontal="center" vertical="center" shrinkToFit="1"/>
      <protection locked="0"/>
    </xf>
    <xf numFmtId="0" fontId="11" fillId="0" borderId="87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0" fillId="0" borderId="9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92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93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 applyProtection="1">
      <alignment horizontal="center" vertical="center" shrinkToFit="1"/>
      <protection locked="0"/>
    </xf>
    <xf numFmtId="0" fontId="11" fillId="0" borderId="73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7" fillId="0" borderId="95" xfId="0" applyFont="1" applyBorder="1" applyAlignment="1" applyProtection="1">
      <alignment horizontal="center" vertical="center" shrinkToFit="1"/>
      <protection locked="0"/>
    </xf>
    <xf numFmtId="0" fontId="5" fillId="0" borderId="95" xfId="0" applyFont="1" applyBorder="1" applyAlignment="1" applyProtection="1">
      <alignment horizontal="center" vertical="center" shrinkToFit="1"/>
      <protection locked="0"/>
    </xf>
    <xf numFmtId="0" fontId="5" fillId="0" borderId="96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7" fillId="0" borderId="73" xfId="0" applyFont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97" xfId="0" applyFont="1" applyBorder="1" applyAlignment="1" applyProtection="1">
      <alignment horizontal="center" vertical="center" shrinkToFit="1"/>
      <protection locked="0"/>
    </xf>
    <xf numFmtId="0" fontId="5" fillId="0" borderId="98" xfId="0" applyFont="1" applyBorder="1" applyAlignment="1" applyProtection="1">
      <alignment horizontal="center" vertical="center" shrinkToFit="1"/>
      <protection locked="0"/>
    </xf>
    <xf numFmtId="0" fontId="5" fillId="0" borderId="99" xfId="0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 applyProtection="1">
      <alignment horizontal="center" vertical="center" textRotation="255" wrapText="1" shrinkToFit="1"/>
      <protection locked="0"/>
    </xf>
    <xf numFmtId="0" fontId="12" fillId="0" borderId="101" xfId="0" applyFont="1" applyBorder="1" applyAlignment="1" applyProtection="1">
      <alignment horizontal="center" vertical="center" textRotation="255" shrinkToFit="1"/>
      <protection locked="0"/>
    </xf>
    <xf numFmtId="0" fontId="7" fillId="0" borderId="100" xfId="0" applyFont="1" applyBorder="1" applyAlignment="1" applyProtection="1">
      <alignment horizontal="center" vertical="center" textRotation="255" shrinkToFit="1"/>
      <protection locked="0"/>
    </xf>
    <xf numFmtId="0" fontId="7" fillId="0" borderId="101" xfId="0" applyFont="1" applyBorder="1" applyAlignment="1" applyProtection="1">
      <alignment horizontal="center" vertical="center" textRotation="255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textRotation="255" shrinkToFit="1"/>
      <protection locked="0"/>
    </xf>
    <xf numFmtId="0" fontId="7" fillId="0" borderId="37" xfId="0" applyFont="1" applyBorder="1" applyAlignment="1" applyProtection="1">
      <alignment horizontal="center" vertical="center" textRotation="255" shrinkToFit="1"/>
      <protection locked="0"/>
    </xf>
    <xf numFmtId="0" fontId="7" fillId="0" borderId="28" xfId="0" applyFont="1" applyBorder="1" applyAlignment="1" applyProtection="1">
      <alignment horizontal="center" vertical="center" textRotation="255" shrinkToFit="1"/>
      <protection locked="0"/>
    </xf>
    <xf numFmtId="0" fontId="7" fillId="0" borderId="30" xfId="0" applyFont="1" applyBorder="1" applyAlignment="1" applyProtection="1">
      <alignment horizontal="center" vertical="center" textRotation="255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49" fontId="5" fillId="0" borderId="52" xfId="0" applyNumberFormat="1" applyFont="1" applyBorder="1" applyAlignment="1" applyProtection="1">
      <alignment horizontal="center" vertical="center" textRotation="255"/>
      <protection locked="0"/>
    </xf>
    <xf numFmtId="49" fontId="5" fillId="0" borderId="49" xfId="0" applyNumberFormat="1" applyFont="1" applyBorder="1" applyAlignment="1" applyProtection="1">
      <alignment horizontal="center" vertical="center" textRotation="255"/>
      <protection locked="0"/>
    </xf>
    <xf numFmtId="49" fontId="5" fillId="0" borderId="51" xfId="0" applyNumberFormat="1" applyFont="1" applyBorder="1" applyAlignment="1" applyProtection="1">
      <alignment horizontal="center" vertical="center" textRotation="255"/>
      <protection locked="0"/>
    </xf>
    <xf numFmtId="49" fontId="10" fillId="0" borderId="36" xfId="0" applyNumberFormat="1" applyFont="1" applyBorder="1" applyAlignment="1" applyProtection="1">
      <alignment horizontal="left" vertical="center" shrinkToFit="1"/>
      <protection locked="0"/>
    </xf>
    <xf numFmtId="49" fontId="10" fillId="0" borderId="40" xfId="0" applyNumberFormat="1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0" xfId="0" applyNumberFormat="1" applyFont="1" applyBorder="1" applyAlignment="1" applyProtection="1">
      <alignment horizontal="left" vertical="center" shrinkToFit="1"/>
      <protection locked="0"/>
    </xf>
    <xf numFmtId="49" fontId="10" fillId="0" borderId="44" xfId="0" applyNumberFormat="1" applyFont="1" applyBorder="1" applyAlignment="1" applyProtection="1">
      <alignment horizontal="left" vertical="center" shrinkToFit="1"/>
      <protection locked="0"/>
    </xf>
    <xf numFmtId="49" fontId="10" fillId="0" borderId="46" xfId="0" applyNumberFormat="1" applyFon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5" fillId="0" borderId="73" xfId="0" applyNumberFormat="1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distributed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textRotation="255" shrinkToFit="1"/>
    </xf>
    <xf numFmtId="0" fontId="5" fillId="0" borderId="67" xfId="0" applyFont="1" applyBorder="1" applyAlignment="1">
      <alignment horizontal="center" vertical="center" textRotation="255" shrinkToFit="1"/>
    </xf>
    <xf numFmtId="0" fontId="5" fillId="0" borderId="59" xfId="0" applyFont="1" applyBorder="1" applyAlignment="1">
      <alignment horizontal="center" vertical="center" textRotation="255" shrinkToFit="1"/>
    </xf>
    <xf numFmtId="0" fontId="5" fillId="0" borderId="64" xfId="0" applyFont="1" applyBorder="1" applyAlignment="1">
      <alignment horizontal="center" vertical="center" textRotation="255" shrinkToFit="1"/>
    </xf>
    <xf numFmtId="0" fontId="7" fillId="0" borderId="59" xfId="0" applyFont="1" applyBorder="1" applyAlignment="1">
      <alignment horizontal="center" vertical="center" textRotation="255" shrinkToFit="1"/>
    </xf>
    <xf numFmtId="0" fontId="7" fillId="0" borderId="64" xfId="0" applyFont="1" applyBorder="1" applyAlignment="1">
      <alignment horizontal="center" vertical="center" textRotation="255" shrinkToFit="1"/>
    </xf>
    <xf numFmtId="0" fontId="5" fillId="0" borderId="5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textRotation="255" shrinkToFit="1"/>
    </xf>
    <xf numFmtId="0" fontId="7" fillId="0" borderId="67" xfId="0" applyFont="1" applyBorder="1" applyAlignment="1">
      <alignment horizontal="center" vertical="center" textRotation="255" shrinkToFit="1"/>
    </xf>
    <xf numFmtId="0" fontId="3" fillId="0" borderId="44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3538;&#22827;/&#21335;&#21306;&#37326;&#29699;&#21332;&#20250;/&#24066;&#22823;&#20250;/&#24066;&#22823;&#20250;&#21442;&#21152;&#30003;&#36796;&#26360;(&#26085;&#25582;).xlsx" TargetMode="External"/><Relationship Id="rId2" Type="http://schemas.openxmlformats.org/officeDocument/2006/relationships/externalLinkPath" Target="https://d.docs.live.net/8304d81e69c07628/&#33538;&#22827;/&#21335;&#21306;&#37326;&#29699;&#21332;&#20250;/&#24066;&#22823;&#20250;/&#24066;&#22823;&#20250;&#21442;&#21152;&#30003;&#36796;&#26360;(&#26085;&#25582;).xlsx" TargetMode="External"/><Relationship Id="rId1" Type="http://schemas.openxmlformats.org/officeDocument/2006/relationships/externalLinkPath" Target="/8304d81e69c07628/&#33538;&#22827;/&#21335;&#21306;&#37326;&#29699;&#21332;&#20250;/&#24066;&#22823;&#20250;/&#24066;&#22823;&#20250;&#21442;&#21152;&#30003;&#36796;&#26360;(&#26085;&#2558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市大会"/>
      <sheetName val="大会名等"/>
      <sheetName val="Sheet2"/>
      <sheetName val="構成員情報"/>
      <sheetName val="ＤＬ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16B7-2A4D-4898-8C35-443232909C21}">
  <dimension ref="A1:AR57"/>
  <sheetViews>
    <sheetView tabSelected="1" view="pageBreakPreview" topLeftCell="A4" zoomScale="94" zoomScaleNormal="100" zoomScaleSheetLayoutView="94" workbookViewId="0">
      <selection activeCell="AX12" sqref="AX12"/>
    </sheetView>
  </sheetViews>
  <sheetFormatPr defaultColWidth="9" defaultRowHeight="18" x14ac:dyDescent="0.2"/>
  <cols>
    <col min="1" max="1" width="4.33203125" style="10" customWidth="1"/>
    <col min="2" max="2" width="2.77734375" style="10" customWidth="1"/>
    <col min="3" max="3" width="2" style="10" customWidth="1"/>
    <col min="4" max="4" width="2.88671875" style="10" customWidth="1"/>
    <col min="5" max="5" width="2.21875" style="10" customWidth="1"/>
    <col min="6" max="7" width="2.6640625" style="10" customWidth="1"/>
    <col min="8" max="8" width="3.5546875" style="10" customWidth="1"/>
    <col min="9" max="9" width="2.33203125" style="10" customWidth="1"/>
    <col min="10" max="10" width="3.109375" style="10" customWidth="1"/>
    <col min="11" max="11" width="2.33203125" style="10" customWidth="1"/>
    <col min="12" max="12" width="4" style="10" customWidth="1"/>
    <col min="13" max="13" width="3.33203125" style="10" customWidth="1"/>
    <col min="14" max="15" width="2.33203125" style="10" customWidth="1"/>
    <col min="16" max="16" width="2" style="10" customWidth="1"/>
    <col min="17" max="19" width="2.33203125" style="10" customWidth="1"/>
    <col min="20" max="20" width="1.33203125" style="10" customWidth="1"/>
    <col min="21" max="21" width="1.77734375" style="10" customWidth="1"/>
    <col min="22" max="25" width="2.33203125" style="10" customWidth="1"/>
    <col min="26" max="26" width="1.5546875" style="10" customWidth="1"/>
    <col min="27" max="28" width="2.21875" style="10" customWidth="1"/>
    <col min="29" max="29" width="2.6640625" style="10" customWidth="1"/>
    <col min="30" max="30" width="2.33203125" style="10" customWidth="1"/>
    <col min="31" max="31" width="3.109375" style="10" customWidth="1"/>
    <col min="32" max="32" width="2.88671875" style="10" customWidth="1"/>
    <col min="33" max="33" width="2" style="10" customWidth="1"/>
    <col min="34" max="34" width="3.21875" style="10" customWidth="1"/>
    <col min="35" max="36" width="3.33203125" style="10" customWidth="1"/>
    <col min="37" max="37" width="3" style="10" customWidth="1"/>
    <col min="38" max="38" width="3.109375" style="10" customWidth="1"/>
    <col min="39" max="39" width="3.21875" style="10" customWidth="1"/>
    <col min="40" max="40" width="4" style="10" customWidth="1"/>
    <col min="41" max="41" width="4.88671875" style="10" customWidth="1"/>
    <col min="42" max="42" width="3.5546875" style="10" customWidth="1"/>
    <col min="43" max="43" width="2.6640625" style="10" customWidth="1"/>
    <col min="44" max="44" width="9.44140625" style="10" bestFit="1" customWidth="1"/>
    <col min="45" max="16384" width="9" style="10"/>
  </cols>
  <sheetData>
    <row r="1" spans="1:43" s="6" customFormat="1" ht="19.8" customHeight="1" x14ac:dyDescent="0.2">
      <c r="D1" s="97" t="str">
        <f ca="1">CONCATENATE(TEXT(TODAY(),"gggg"),"  ",DBCS(TEXT(TODAY(),"e")))</f>
        <v>令和  ８</v>
      </c>
      <c r="E1" s="97"/>
      <c r="F1" s="97"/>
      <c r="G1" s="97"/>
      <c r="H1" s="97"/>
      <c r="I1" s="97" t="s">
        <v>4</v>
      </c>
      <c r="J1" s="97"/>
      <c r="K1" s="97"/>
      <c r="M1" s="98" t="s">
        <v>134</v>
      </c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K1" s="99" t="s">
        <v>101</v>
      </c>
      <c r="AL1" s="99"/>
      <c r="AM1" s="99"/>
      <c r="AN1" s="99"/>
      <c r="AO1" s="99"/>
      <c r="AP1" s="99"/>
    </row>
    <row r="2" spans="1:43" ht="23.4" customHeight="1" thickBot="1" x14ac:dyDescent="0.25">
      <c r="A2" s="7" t="s">
        <v>34</v>
      </c>
      <c r="B2" s="100" t="s">
        <v>35</v>
      </c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8" t="s">
        <v>43</v>
      </c>
      <c r="AQ2" s="9"/>
    </row>
    <row r="3" spans="1:43" ht="15.6" customHeight="1" x14ac:dyDescent="0.2">
      <c r="A3" s="134" t="s">
        <v>24</v>
      </c>
      <c r="B3" s="135"/>
      <c r="C3" s="136"/>
      <c r="D3" s="140"/>
      <c r="E3" s="141"/>
      <c r="F3" s="141"/>
      <c r="G3" s="141"/>
      <c r="H3" s="144" t="s">
        <v>87</v>
      </c>
      <c r="I3" s="145"/>
      <c r="J3" s="146"/>
      <c r="K3" s="150" t="str">
        <f>IF(構成員情報!$H$2=0,"",構成員情報!$H$2)</f>
        <v/>
      </c>
      <c r="L3" s="150"/>
      <c r="M3" s="150"/>
      <c r="N3" s="150"/>
      <c r="O3" s="150"/>
      <c r="P3" s="152" t="s">
        <v>45</v>
      </c>
      <c r="Q3" s="152"/>
      <c r="R3" s="152"/>
      <c r="S3" s="152"/>
      <c r="T3" s="152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102" t="s">
        <v>102</v>
      </c>
      <c r="AN3" s="103" t="s">
        <v>88</v>
      </c>
      <c r="AO3" s="106"/>
      <c r="AP3" s="107"/>
    </row>
    <row r="4" spans="1:43" ht="21.6" customHeight="1" x14ac:dyDescent="0.2">
      <c r="A4" s="137"/>
      <c r="B4" s="138"/>
      <c r="C4" s="139"/>
      <c r="D4" s="142"/>
      <c r="E4" s="143"/>
      <c r="F4" s="143"/>
      <c r="G4" s="143"/>
      <c r="H4" s="147"/>
      <c r="I4" s="148"/>
      <c r="J4" s="149"/>
      <c r="K4" s="151"/>
      <c r="L4" s="151"/>
      <c r="M4" s="151"/>
      <c r="N4" s="151"/>
      <c r="O4" s="151"/>
      <c r="P4" s="110" t="s">
        <v>44</v>
      </c>
      <c r="Q4" s="110"/>
      <c r="R4" s="110"/>
      <c r="S4" s="110"/>
      <c r="T4" s="110"/>
      <c r="U4" s="111" t="str">
        <f>IF(構成員情報!$C$2=0,"",構成員情報!$C$2)</f>
        <v/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04" t="s">
        <v>88</v>
      </c>
      <c r="AN4" s="105" t="s">
        <v>88</v>
      </c>
      <c r="AO4" s="108"/>
      <c r="AP4" s="109"/>
    </row>
    <row r="5" spans="1:43" ht="17.25" customHeight="1" x14ac:dyDescent="0.2">
      <c r="A5" s="112" t="s">
        <v>89</v>
      </c>
      <c r="B5" s="113" t="s">
        <v>90</v>
      </c>
      <c r="C5" s="114" t="s">
        <v>90</v>
      </c>
      <c r="D5" s="118"/>
      <c r="E5" s="119"/>
      <c r="F5" s="119"/>
      <c r="G5" s="119"/>
      <c r="H5" s="120"/>
      <c r="I5" s="124" t="s">
        <v>91</v>
      </c>
      <c r="J5" s="125"/>
      <c r="K5" s="125"/>
      <c r="L5" s="125"/>
      <c r="M5" s="126"/>
      <c r="N5" s="12" t="s">
        <v>40</v>
      </c>
      <c r="O5" s="130"/>
      <c r="P5" s="130"/>
      <c r="Q5" s="130"/>
      <c r="R5" s="130"/>
      <c r="S5" s="12" t="s">
        <v>41</v>
      </c>
      <c r="T5" s="131"/>
      <c r="U5" s="131"/>
      <c r="V5" s="131"/>
      <c r="W5" s="131"/>
      <c r="X5" s="131"/>
      <c r="Y5" s="131"/>
      <c r="Z5" s="132"/>
      <c r="AA5" s="132"/>
      <c r="AB5" s="132"/>
      <c r="AC5" s="132"/>
      <c r="AD5" s="133"/>
      <c r="AE5" s="153" t="s">
        <v>19</v>
      </c>
      <c r="AF5" s="153"/>
      <c r="AG5" s="153"/>
      <c r="AH5" s="153"/>
      <c r="AI5" s="153"/>
      <c r="AJ5" s="154"/>
      <c r="AK5" s="154"/>
      <c r="AL5" s="154"/>
      <c r="AM5" s="154"/>
      <c r="AN5" s="154"/>
      <c r="AO5" s="154"/>
      <c r="AP5" s="155"/>
    </row>
    <row r="6" spans="1:43" ht="17.25" customHeight="1" x14ac:dyDescent="0.2">
      <c r="A6" s="115" t="s">
        <v>90</v>
      </c>
      <c r="B6" s="116" t="s">
        <v>90</v>
      </c>
      <c r="C6" s="117" t="s">
        <v>90</v>
      </c>
      <c r="D6" s="121"/>
      <c r="E6" s="122"/>
      <c r="F6" s="122"/>
      <c r="G6" s="122"/>
      <c r="H6" s="123"/>
      <c r="I6" s="127"/>
      <c r="J6" s="128"/>
      <c r="K6" s="128"/>
      <c r="L6" s="128"/>
      <c r="M6" s="129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7"/>
      <c r="AE6" s="158" t="s">
        <v>20</v>
      </c>
      <c r="AF6" s="158"/>
      <c r="AG6" s="158"/>
      <c r="AH6" s="158"/>
      <c r="AI6" s="158"/>
      <c r="AJ6" s="159"/>
      <c r="AK6" s="159"/>
      <c r="AL6" s="159"/>
      <c r="AM6" s="159"/>
      <c r="AN6" s="159"/>
      <c r="AO6" s="159"/>
      <c r="AP6" s="160"/>
    </row>
    <row r="7" spans="1:43" ht="16.8" customHeight="1" x14ac:dyDescent="0.2">
      <c r="A7" s="161" t="s">
        <v>93</v>
      </c>
      <c r="B7" s="162"/>
      <c r="C7" s="163"/>
      <c r="D7" s="167"/>
      <c r="E7" s="167"/>
      <c r="F7" s="167"/>
      <c r="G7" s="167"/>
      <c r="H7" s="167"/>
      <c r="I7" s="169" t="s">
        <v>42</v>
      </c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58" t="s">
        <v>19</v>
      </c>
      <c r="AF7" s="158"/>
      <c r="AG7" s="158"/>
      <c r="AH7" s="158"/>
      <c r="AI7" s="158"/>
      <c r="AJ7" s="159"/>
      <c r="AK7" s="159"/>
      <c r="AL7" s="159"/>
      <c r="AM7" s="159"/>
      <c r="AN7" s="159"/>
      <c r="AO7" s="159"/>
      <c r="AP7" s="160"/>
    </row>
    <row r="8" spans="1:43" ht="16.8" customHeight="1" thickBot="1" x14ac:dyDescent="0.25">
      <c r="A8" s="164"/>
      <c r="B8" s="165"/>
      <c r="C8" s="166"/>
      <c r="D8" s="168"/>
      <c r="E8" s="168"/>
      <c r="F8" s="168"/>
      <c r="G8" s="168"/>
      <c r="H8" s="168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1" t="s">
        <v>20</v>
      </c>
      <c r="AF8" s="171"/>
      <c r="AG8" s="171"/>
      <c r="AH8" s="171"/>
      <c r="AI8" s="171"/>
      <c r="AJ8" s="172"/>
      <c r="AK8" s="172"/>
      <c r="AL8" s="172"/>
      <c r="AM8" s="172"/>
      <c r="AN8" s="172"/>
      <c r="AO8" s="172"/>
      <c r="AP8" s="173"/>
    </row>
    <row r="9" spans="1:43" ht="6.6" customHeight="1" thickBot="1" x14ac:dyDescent="0.25">
      <c r="A9" s="19"/>
      <c r="B9" s="19"/>
      <c r="C9" s="19"/>
      <c r="D9" s="51"/>
      <c r="E9" s="51"/>
      <c r="F9" s="51"/>
      <c r="G9" s="52"/>
      <c r="H9" s="52"/>
      <c r="I9" s="53"/>
      <c r="J9" s="53"/>
      <c r="K9" s="53"/>
      <c r="L9" s="53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D9" s="55"/>
      <c r="AE9" s="55"/>
      <c r="AF9" s="55"/>
      <c r="AG9" s="55"/>
      <c r="AH9" s="55"/>
      <c r="AN9" s="11"/>
      <c r="AO9" s="11"/>
      <c r="AP9" s="11"/>
      <c r="AQ9" s="11"/>
    </row>
    <row r="10" spans="1:43" ht="18" customHeight="1" x14ac:dyDescent="0.2">
      <c r="A10" s="56" t="s">
        <v>1</v>
      </c>
      <c r="B10" s="174" t="s">
        <v>0</v>
      </c>
      <c r="C10" s="174"/>
      <c r="D10" s="175" t="s">
        <v>103</v>
      </c>
      <c r="E10" s="175"/>
      <c r="F10" s="175"/>
      <c r="G10" s="175"/>
      <c r="H10" s="175"/>
      <c r="I10" s="175" t="s">
        <v>104</v>
      </c>
      <c r="J10" s="175"/>
      <c r="K10" s="175"/>
      <c r="L10" s="175"/>
      <c r="M10" s="175"/>
      <c r="N10" s="175"/>
      <c r="O10" s="175"/>
      <c r="P10" s="175" t="s">
        <v>105</v>
      </c>
      <c r="Q10" s="175"/>
      <c r="R10" s="175"/>
      <c r="S10" s="175"/>
      <c r="T10" s="175"/>
      <c r="U10" s="175"/>
      <c r="V10" s="175"/>
      <c r="W10" s="175" t="s">
        <v>53</v>
      </c>
      <c r="X10" s="175"/>
      <c r="Y10" s="175"/>
      <c r="Z10" s="175" t="s">
        <v>11</v>
      </c>
      <c r="AA10" s="175"/>
      <c r="AB10" s="175"/>
      <c r="AC10" s="175" t="s">
        <v>106</v>
      </c>
      <c r="AD10" s="175"/>
      <c r="AE10" s="175"/>
      <c r="AF10" s="175"/>
      <c r="AG10" s="175"/>
      <c r="AH10" s="175" t="s">
        <v>107</v>
      </c>
      <c r="AI10" s="175"/>
      <c r="AJ10" s="175"/>
      <c r="AK10" s="175"/>
      <c r="AL10" s="175" t="s">
        <v>108</v>
      </c>
      <c r="AM10" s="175"/>
      <c r="AN10" s="175"/>
      <c r="AO10" s="175"/>
      <c r="AP10" s="176"/>
    </row>
    <row r="11" spans="1:43" ht="18" customHeight="1" x14ac:dyDescent="0.2">
      <c r="A11" s="57">
        <v>1</v>
      </c>
      <c r="B11" s="177">
        <v>30</v>
      </c>
      <c r="C11" s="177"/>
      <c r="D11" s="177" t="s">
        <v>109</v>
      </c>
      <c r="E11" s="177"/>
      <c r="F11" s="177"/>
      <c r="G11" s="177"/>
      <c r="H11" s="177"/>
      <c r="I11" s="177" t="str">
        <f>IFERROR(CONCATENATE((VLOOKUP(30,構成員情報!$P$5:$AB$103,4,FALSE)),"　",(VLOOKUP(30,構成員情報!$P$5:$AB$103,5,FALSE))),"")</f>
        <v/>
      </c>
      <c r="J11" s="177"/>
      <c r="K11" s="177"/>
      <c r="L11" s="177"/>
      <c r="M11" s="177"/>
      <c r="N11" s="177"/>
      <c r="O11" s="177"/>
      <c r="P11" s="178" t="str">
        <f>IFERROR(CONCATENATE((VLOOKUP(30,構成員情報!$P$5:$AB$103,6,FALSE)),"　",(VLOOKUP(30,構成員情報!$P$5:$AB$103,7,FALSE))),"")</f>
        <v/>
      </c>
      <c r="Q11" s="178"/>
      <c r="R11" s="178"/>
      <c r="S11" s="178"/>
      <c r="T11" s="178"/>
      <c r="U11" s="178"/>
      <c r="V11" s="178"/>
      <c r="W11" s="177" t="str">
        <f>IFERROR(VLOOKUP(30,構成員情報!$P$5:$AB$103,9,FALSE),"")</f>
        <v/>
      </c>
      <c r="X11" s="121"/>
      <c r="Y11" s="58" t="s">
        <v>92</v>
      </c>
      <c r="Z11" s="177" t="str">
        <f>IFERROR(VLOOKUP(30,構成員情報!$P$5:$AB$103,8,FALSE),"")</f>
        <v/>
      </c>
      <c r="AA11" s="177"/>
      <c r="AB11" s="177"/>
      <c r="AC11" s="177" t="str">
        <f>IFERROR(IF($B11="","",VLOOKUP($B11,構成員情報!$P$5:$AB$103,3,FALSE)),"－")</f>
        <v>－</v>
      </c>
      <c r="AD11" s="177"/>
      <c r="AE11" s="177"/>
      <c r="AF11" s="177"/>
      <c r="AG11" s="177"/>
      <c r="AH11" s="177"/>
      <c r="AI11" s="177"/>
      <c r="AJ11" s="177"/>
      <c r="AK11" s="177"/>
      <c r="AL11" s="154"/>
      <c r="AM11" s="154"/>
      <c r="AN11" s="154"/>
      <c r="AO11" s="154"/>
      <c r="AP11" s="155"/>
    </row>
    <row r="12" spans="1:43" ht="18" customHeight="1" x14ac:dyDescent="0.2">
      <c r="A12" s="59">
        <v>2</v>
      </c>
      <c r="B12" s="158">
        <v>29</v>
      </c>
      <c r="C12" s="158"/>
      <c r="D12" s="158" t="s">
        <v>110</v>
      </c>
      <c r="E12" s="158"/>
      <c r="F12" s="158"/>
      <c r="G12" s="158"/>
      <c r="H12" s="158"/>
      <c r="I12" s="177" t="str">
        <f>IFERROR(CONCATENATE((VLOOKUP(29,構成員情報!$P$5:$AB$103,4,FALSE)),"　",(VLOOKUP(29,構成員情報!$P$5:$AB$103,5,FALSE))),"")</f>
        <v/>
      </c>
      <c r="J12" s="177"/>
      <c r="K12" s="177"/>
      <c r="L12" s="177"/>
      <c r="M12" s="177"/>
      <c r="N12" s="177"/>
      <c r="O12" s="177"/>
      <c r="P12" s="178" t="str">
        <f>IFERROR(CONCATENATE((VLOOKUP(29,構成員情報!$P$5:$AB$103,6,FALSE)),"　",(VLOOKUP(29,構成員情報!$P$5:$AB$103,7,FALSE))),"")</f>
        <v/>
      </c>
      <c r="Q12" s="178"/>
      <c r="R12" s="178"/>
      <c r="S12" s="178"/>
      <c r="T12" s="178"/>
      <c r="U12" s="178"/>
      <c r="V12" s="178"/>
      <c r="W12" s="177" t="str">
        <f>IFERROR(VLOOKUP(29,構成員情報!$P$5:$AB$103,9,FALSE),"")</f>
        <v/>
      </c>
      <c r="X12" s="121"/>
      <c r="Y12" s="60" t="s">
        <v>92</v>
      </c>
      <c r="Z12" s="177" t="str">
        <f>IFERROR(VLOOKUP(29,構成員情報!$P$5:$AB$103,8,FALSE),"")</f>
        <v/>
      </c>
      <c r="AA12" s="177"/>
      <c r="AB12" s="177"/>
      <c r="AC12" s="177" t="str">
        <f>IFERROR(IF($B12="","",VLOOKUP($B12,構成員情報!$P$5:$AB$103,3,FALSE)),"－")</f>
        <v>－</v>
      </c>
      <c r="AD12" s="177"/>
      <c r="AE12" s="177"/>
      <c r="AF12" s="177"/>
      <c r="AG12" s="177"/>
      <c r="AH12" s="158"/>
      <c r="AI12" s="158"/>
      <c r="AJ12" s="158"/>
      <c r="AK12" s="158"/>
      <c r="AL12" s="159"/>
      <c r="AM12" s="159"/>
      <c r="AN12" s="159"/>
      <c r="AO12" s="159"/>
      <c r="AP12" s="160"/>
    </row>
    <row r="13" spans="1:43" ht="17.25" customHeight="1" x14ac:dyDescent="0.2">
      <c r="A13" s="59">
        <v>3</v>
      </c>
      <c r="B13" s="158">
        <v>28</v>
      </c>
      <c r="C13" s="158"/>
      <c r="D13" s="158" t="s">
        <v>110</v>
      </c>
      <c r="E13" s="158"/>
      <c r="F13" s="158"/>
      <c r="G13" s="158"/>
      <c r="H13" s="158"/>
      <c r="I13" s="177" t="str">
        <f>IFERROR(CONCATENATE((VLOOKUP(28,構成員情報!$P$5:$AB$103,4,FALSE)),"　",(VLOOKUP(28,構成員情報!$P$5:$AB$103,5,FALSE))),"")</f>
        <v/>
      </c>
      <c r="J13" s="177"/>
      <c r="K13" s="177"/>
      <c r="L13" s="177"/>
      <c r="M13" s="177"/>
      <c r="N13" s="177"/>
      <c r="O13" s="177"/>
      <c r="P13" s="178" t="str">
        <f>IFERROR(CONCATENATE((VLOOKUP(28,構成員情報!$P$5:$AB$103,6,FALSE)),"　",(VLOOKUP(28,構成員情報!$P$5:$AB$103,7,FALSE))),"")</f>
        <v/>
      </c>
      <c r="Q13" s="178"/>
      <c r="R13" s="178"/>
      <c r="S13" s="178"/>
      <c r="T13" s="178"/>
      <c r="U13" s="178"/>
      <c r="V13" s="178"/>
      <c r="W13" s="177" t="str">
        <f>IFERROR(VLOOKUP(28,構成員情報!$P$5:$AB$103,9,FALSE),"")</f>
        <v/>
      </c>
      <c r="X13" s="121"/>
      <c r="Y13" s="60" t="s">
        <v>92</v>
      </c>
      <c r="Z13" s="177" t="str">
        <f>IFERROR(VLOOKUP(28,構成員情報!$P$5:$AB$103,8,FALSE),"")</f>
        <v/>
      </c>
      <c r="AA13" s="177"/>
      <c r="AB13" s="177"/>
      <c r="AC13" s="177" t="str">
        <f>IFERROR(IF($B13="","",VLOOKUP($B13,構成員情報!$P$5:$AB$103,3,FALSE)),"－")</f>
        <v>－</v>
      </c>
      <c r="AD13" s="177"/>
      <c r="AE13" s="177"/>
      <c r="AF13" s="177"/>
      <c r="AG13" s="177"/>
      <c r="AH13" s="179"/>
      <c r="AI13" s="179"/>
      <c r="AJ13" s="179"/>
      <c r="AK13" s="179"/>
      <c r="AL13" s="159"/>
      <c r="AM13" s="159"/>
      <c r="AN13" s="159"/>
      <c r="AO13" s="159"/>
      <c r="AP13" s="160"/>
    </row>
    <row r="14" spans="1:43" ht="17.25" customHeight="1" thickBot="1" x14ac:dyDescent="0.25">
      <c r="A14" s="61">
        <v>4</v>
      </c>
      <c r="B14" s="180" t="s">
        <v>41</v>
      </c>
      <c r="C14" s="180"/>
      <c r="D14" s="171" t="s">
        <v>36</v>
      </c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81"/>
      <c r="Q14" s="181"/>
      <c r="R14" s="181"/>
      <c r="S14" s="181"/>
      <c r="T14" s="181"/>
      <c r="U14" s="181"/>
      <c r="V14" s="181"/>
      <c r="W14" s="171"/>
      <c r="X14" s="182"/>
      <c r="Y14" s="62" t="s">
        <v>92</v>
      </c>
      <c r="Z14" s="171"/>
      <c r="AA14" s="171"/>
      <c r="AB14" s="171"/>
      <c r="AC14" s="183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5"/>
    </row>
    <row r="15" spans="1:43" ht="7.8" customHeight="1" x14ac:dyDescent="0.2">
      <c r="A15" s="63"/>
      <c r="B15" s="63"/>
      <c r="C15" s="63"/>
      <c r="D15" s="21"/>
      <c r="E15" s="21"/>
      <c r="F15" s="21"/>
      <c r="G15" s="21"/>
      <c r="H15" s="21"/>
      <c r="I15" s="64"/>
      <c r="J15" s="64"/>
      <c r="K15" s="64"/>
      <c r="L15" s="6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65"/>
      <c r="AH15" s="65"/>
      <c r="AI15" s="65"/>
      <c r="AJ15" s="65"/>
      <c r="AK15" s="65"/>
      <c r="AL15" s="65"/>
      <c r="AM15" s="65"/>
      <c r="AN15" s="65"/>
      <c r="AO15" s="65"/>
      <c r="AP15" s="65"/>
    </row>
    <row r="16" spans="1:43" ht="26.4" customHeight="1" x14ac:dyDescent="0.55000000000000004">
      <c r="A16" s="199" t="s">
        <v>23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1"/>
      <c r="AL16" s="201"/>
      <c r="AM16" s="201"/>
      <c r="AN16" s="201"/>
      <c r="AO16" s="201"/>
      <c r="AP16" s="201"/>
    </row>
    <row r="17" spans="1:44" ht="4.8" customHeight="1" thickBot="1" x14ac:dyDescent="0.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4" s="21" customFormat="1" ht="19.8" customHeight="1" x14ac:dyDescent="0.2">
      <c r="A18" s="202" t="s">
        <v>1</v>
      </c>
      <c r="B18" s="204" t="s">
        <v>0</v>
      </c>
      <c r="C18" s="204"/>
      <c r="D18" s="204" t="s">
        <v>12</v>
      </c>
      <c r="E18" s="204"/>
      <c r="F18" s="190" t="s">
        <v>137</v>
      </c>
      <c r="G18" s="191"/>
      <c r="H18" s="206"/>
      <c r="I18" s="102" t="s">
        <v>2</v>
      </c>
      <c r="J18" s="103"/>
      <c r="K18" s="103"/>
      <c r="L18" s="103"/>
      <c r="M18" s="103"/>
      <c r="N18" s="103"/>
      <c r="O18" s="103"/>
      <c r="P18" s="103"/>
      <c r="Q18" s="208"/>
      <c r="R18" s="102" t="s">
        <v>15</v>
      </c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208"/>
      <c r="AD18" s="190" t="s">
        <v>11</v>
      </c>
      <c r="AE18" s="206"/>
      <c r="AF18" s="209" t="s">
        <v>3</v>
      </c>
      <c r="AG18" s="210"/>
      <c r="AH18" s="186" t="s">
        <v>94</v>
      </c>
      <c r="AI18" s="186" t="s">
        <v>95</v>
      </c>
      <c r="AJ18" s="188" t="s">
        <v>111</v>
      </c>
      <c r="AK18" s="190" t="s">
        <v>115</v>
      </c>
      <c r="AL18" s="191"/>
      <c r="AM18" s="191"/>
      <c r="AN18" s="191"/>
      <c r="AO18" s="191"/>
      <c r="AP18" s="192"/>
    </row>
    <row r="19" spans="1:44" s="21" customFormat="1" ht="19.8" customHeight="1" x14ac:dyDescent="0.2">
      <c r="A19" s="203"/>
      <c r="B19" s="205"/>
      <c r="C19" s="205"/>
      <c r="D19" s="205"/>
      <c r="E19" s="205"/>
      <c r="F19" s="193"/>
      <c r="G19" s="194"/>
      <c r="H19" s="207"/>
      <c r="I19" s="196" t="s">
        <v>9</v>
      </c>
      <c r="J19" s="197"/>
      <c r="K19" s="197"/>
      <c r="L19" s="198"/>
      <c r="M19" s="196" t="s">
        <v>10</v>
      </c>
      <c r="N19" s="197"/>
      <c r="O19" s="197"/>
      <c r="P19" s="197"/>
      <c r="Q19" s="198"/>
      <c r="R19" s="196" t="s">
        <v>96</v>
      </c>
      <c r="S19" s="197" t="s">
        <v>96</v>
      </c>
      <c r="T19" s="197" t="s">
        <v>96</v>
      </c>
      <c r="U19" s="197" t="s">
        <v>96</v>
      </c>
      <c r="V19" s="197" t="s">
        <v>96</v>
      </c>
      <c r="W19" s="198" t="s">
        <v>96</v>
      </c>
      <c r="X19" s="196" t="s">
        <v>97</v>
      </c>
      <c r="Y19" s="197"/>
      <c r="Z19" s="197"/>
      <c r="AA19" s="197"/>
      <c r="AB19" s="197"/>
      <c r="AC19" s="198"/>
      <c r="AD19" s="193"/>
      <c r="AE19" s="207"/>
      <c r="AF19" s="211"/>
      <c r="AG19" s="212"/>
      <c r="AH19" s="187"/>
      <c r="AI19" s="187"/>
      <c r="AJ19" s="189"/>
      <c r="AK19" s="193"/>
      <c r="AL19" s="194"/>
      <c r="AM19" s="194"/>
      <c r="AN19" s="194"/>
      <c r="AO19" s="194"/>
      <c r="AP19" s="195"/>
      <c r="AR19" s="66"/>
    </row>
    <row r="20" spans="1:44" s="14" customFormat="1" x14ac:dyDescent="0.2">
      <c r="A20" s="94">
        <v>1</v>
      </c>
      <c r="B20" s="218">
        <v>10</v>
      </c>
      <c r="C20" s="218"/>
      <c r="D20" s="177" t="str">
        <f>IFERROR(IF($B20="","",VLOOKUP($B20,構成員情報!$P$5:$AB$103,2,FALSE)),"")</f>
        <v/>
      </c>
      <c r="E20" s="177"/>
      <c r="F20" s="219" t="str">
        <f>IFERROR(IF($B20="","",VLOOKUP($B20,構成員情報!$P$5:$AB$103,3,FALSE)),"－")</f>
        <v>－</v>
      </c>
      <c r="G20" s="132"/>
      <c r="H20" s="133"/>
      <c r="I20" s="219" t="str">
        <f>IFERROR(IF($B20="","",VLOOKUP($B20,構成員情報!$P$5:$AB$103,4,FALSE)),"")</f>
        <v/>
      </c>
      <c r="J20" s="132"/>
      <c r="K20" s="132"/>
      <c r="L20" s="133"/>
      <c r="M20" s="153" t="str">
        <f>IFERROR(IF($B20="","",VLOOKUP($B20,構成員情報!$P$5:$AB$103,5,FALSE)),"")</f>
        <v/>
      </c>
      <c r="N20" s="153"/>
      <c r="O20" s="153"/>
      <c r="P20" s="153"/>
      <c r="Q20" s="153"/>
      <c r="R20" s="153" t="str">
        <f>IFERROR(IF($B20="","",VLOOKUP($B20,構成員情報!$P$5:$AB$103,6,FALSE)),"")</f>
        <v/>
      </c>
      <c r="S20" s="153"/>
      <c r="T20" s="153"/>
      <c r="U20" s="153"/>
      <c r="V20" s="153"/>
      <c r="W20" s="153"/>
      <c r="X20" s="153" t="str">
        <f>IFERROR(IF($B20="","",VLOOKUP($B20,構成員情報!$P$5:$AB$103,7,FALSE)),"")</f>
        <v/>
      </c>
      <c r="Y20" s="153"/>
      <c r="Z20" s="153"/>
      <c r="AA20" s="153"/>
      <c r="AB20" s="153"/>
      <c r="AC20" s="153"/>
      <c r="AD20" s="177" t="str">
        <f>IFERROR(IF($B20="","",VLOOKUP($B20,構成員情報!$P$5:$AB$103,8,FALSE)),"")</f>
        <v/>
      </c>
      <c r="AE20" s="177"/>
      <c r="AF20" s="177" t="str">
        <f>IFERROR(IF($B20="","",VLOOKUP($B20,構成員情報!$P$5:$AB$103,9,FALSE)),"")</f>
        <v/>
      </c>
      <c r="AG20" s="177"/>
      <c r="AH20" s="76" t="str">
        <f>IFERROR(IF($B20="","",VLOOKUP($B20,構成員情報!$P$5:$AB$103,10,FALSE)),"")</f>
        <v/>
      </c>
      <c r="AI20" s="76" t="str">
        <f>IFERROR(IF($B20="","",VLOOKUP($B20,構成員情報!$P$5:$AB$103,11,FALSE)),"")</f>
        <v/>
      </c>
      <c r="AJ20" s="77" t="str">
        <f>IFERROR(IF($B20="","",VLOOKUP($B20,構成員情報!$P$5:$AB$103,12,FALSE)),"")</f>
        <v/>
      </c>
      <c r="AK20" s="213" t="str">
        <f>IFERROR(IF($B20="","",VLOOKUP($B20,構成員情報!$P$5:$AB$103,13,FALSE)),"")</f>
        <v/>
      </c>
      <c r="AL20" s="214"/>
      <c r="AM20" s="214" t="e">
        <f>IF($B20="","",VLOOKUP($B20,構成員情報!$P$5:$AB$103,2,FALSE))</f>
        <v>#N/A</v>
      </c>
      <c r="AN20" s="214"/>
      <c r="AO20" s="214" t="e">
        <f>IF($B20="","",VLOOKUP($B20,構成員情報!$P$5:$AB$103,2,FALSE))</f>
        <v>#N/A</v>
      </c>
      <c r="AP20" s="215"/>
    </row>
    <row r="21" spans="1:44" s="14" customFormat="1" ht="18" customHeight="1" x14ac:dyDescent="0.2">
      <c r="A21" s="95">
        <v>2</v>
      </c>
      <c r="B21" s="216"/>
      <c r="C21" s="216"/>
      <c r="D21" s="177" t="str">
        <f>IFERROR(IF($B21="","",VLOOKUP($B21,構成員情報!$P$5:$AB$103,2,FALSE)),"")</f>
        <v/>
      </c>
      <c r="E21" s="177"/>
      <c r="F21" s="217" t="str">
        <f>IFERROR(IF($B21="","",VLOOKUP($B21,構成員情報!$P$5:$AB$103,3,FALSE)),"－")</f>
        <v/>
      </c>
      <c r="G21" s="156"/>
      <c r="H21" s="157"/>
      <c r="I21" s="217" t="str">
        <f>IFERROR(IF($B21="","",VLOOKUP($B21,構成員情報!$P$5:$AB$103,4,FALSE)),"")</f>
        <v/>
      </c>
      <c r="J21" s="156"/>
      <c r="K21" s="156"/>
      <c r="L21" s="157"/>
      <c r="M21" s="158" t="str">
        <f>IFERROR(IF($B21="","",VLOOKUP($B21,構成員情報!$P$5:$AB$103,5,FALSE)),"")</f>
        <v/>
      </c>
      <c r="N21" s="158"/>
      <c r="O21" s="158"/>
      <c r="P21" s="158"/>
      <c r="Q21" s="158"/>
      <c r="R21" s="158" t="str">
        <f>IFERROR(IF($B21="","",VLOOKUP($B21,構成員情報!$P$5:$AB$103,6,FALSE)),"")</f>
        <v/>
      </c>
      <c r="S21" s="158"/>
      <c r="T21" s="158"/>
      <c r="U21" s="158"/>
      <c r="V21" s="158"/>
      <c r="W21" s="158"/>
      <c r="X21" s="158" t="str">
        <f>IFERROR(IF($B21="","",VLOOKUP($B21,構成員情報!$P$5:$AB$103,7,FALSE)),"")</f>
        <v/>
      </c>
      <c r="Y21" s="158"/>
      <c r="Z21" s="158"/>
      <c r="AA21" s="158"/>
      <c r="AB21" s="158"/>
      <c r="AC21" s="158"/>
      <c r="AD21" s="158" t="str">
        <f>IFERROR(IF($B21="","",VLOOKUP($B21,構成員情報!$P$5:$AB$103,8,FALSE)),"")</f>
        <v/>
      </c>
      <c r="AE21" s="158"/>
      <c r="AF21" s="220" t="str">
        <f>IFERROR(IF($B21="","",VLOOKUP($B21,構成員情報!$P$5:$AB$103,9,FALSE)),"")</f>
        <v/>
      </c>
      <c r="AG21" s="221"/>
      <c r="AH21" s="78" t="str">
        <f>IFERROR(IF($B21="","",VLOOKUP($B21,構成員情報!$P$5:$AB$103,10,FALSE)),"")</f>
        <v/>
      </c>
      <c r="AI21" s="78" t="str">
        <f>IFERROR(IF($B21="","",VLOOKUP($B21,構成員情報!$P$5:$AB$103,11,FALSE)),"")</f>
        <v/>
      </c>
      <c r="AJ21" s="79" t="str">
        <f>IFERROR(IF($B21="","",VLOOKUP($B21,構成員情報!$P$5:$AB$103,12,FALSE)),"")</f>
        <v/>
      </c>
      <c r="AK21" s="220" t="str">
        <f>IFERROR(IF($B21="","",VLOOKUP($B21,構成員情報!$P$5:$AB$103,13,FALSE)),"")</f>
        <v/>
      </c>
      <c r="AL21" s="222"/>
      <c r="AM21" s="222" t="str">
        <f>IF($B21="","",VLOOKUP($B21,構成員情報!$P$5:$AB$103,2,FALSE))</f>
        <v/>
      </c>
      <c r="AN21" s="222"/>
      <c r="AO21" s="222" t="str">
        <f>IF($B21="","",VLOOKUP($B21,構成員情報!$P$5:$AB$103,2,FALSE))</f>
        <v/>
      </c>
      <c r="AP21" s="223"/>
    </row>
    <row r="22" spans="1:44" s="14" customFormat="1" ht="18" customHeight="1" x14ac:dyDescent="0.2">
      <c r="A22" s="95">
        <v>3</v>
      </c>
      <c r="B22" s="158"/>
      <c r="C22" s="158"/>
      <c r="D22" s="177" t="str">
        <f>IFERROR(IF($B22="","",VLOOKUP($B22,構成員情報!$P$5:$AB$103,2,FALSE)),"")</f>
        <v/>
      </c>
      <c r="E22" s="177"/>
      <c r="F22" s="217" t="str">
        <f>IFERROR(IF($B22="","",VLOOKUP($B22,構成員情報!$P$5:$AB$103,3,FALSE)),"－")</f>
        <v/>
      </c>
      <c r="G22" s="156"/>
      <c r="H22" s="157"/>
      <c r="I22" s="217" t="str">
        <f>IFERROR(IF($B22="","",VLOOKUP($B22,構成員情報!$P$5:$AB$103,4,FALSE)),"")</f>
        <v/>
      </c>
      <c r="J22" s="156"/>
      <c r="K22" s="156"/>
      <c r="L22" s="157"/>
      <c r="M22" s="158" t="str">
        <f>IFERROR(IF($B22="","",VLOOKUP($B22,構成員情報!$P$5:$AB$103,5,FALSE)),"")</f>
        <v/>
      </c>
      <c r="N22" s="158"/>
      <c r="O22" s="158"/>
      <c r="P22" s="158"/>
      <c r="Q22" s="158"/>
      <c r="R22" s="158" t="str">
        <f>IFERROR(IF($B22="","",VLOOKUP($B22,構成員情報!$P$5:$AB$103,6,FALSE)),"")</f>
        <v/>
      </c>
      <c r="S22" s="158"/>
      <c r="T22" s="158"/>
      <c r="U22" s="158"/>
      <c r="V22" s="158"/>
      <c r="W22" s="158"/>
      <c r="X22" s="158" t="str">
        <f>IFERROR(IF($B22="","",VLOOKUP($B22,構成員情報!$P$5:$AB$103,7,FALSE)),"")</f>
        <v/>
      </c>
      <c r="Y22" s="158"/>
      <c r="Z22" s="158"/>
      <c r="AA22" s="158"/>
      <c r="AB22" s="158"/>
      <c r="AC22" s="158"/>
      <c r="AD22" s="158" t="str">
        <f>IFERROR(IF($B22="","",VLOOKUP($B22,構成員情報!$P$5:$AB$103,8,FALSE)),"")</f>
        <v/>
      </c>
      <c r="AE22" s="158"/>
      <c r="AF22" s="220" t="str">
        <f>IFERROR(IF($B22="","",VLOOKUP($B22,構成員情報!$P$5:$AB$103,9,FALSE)),"")</f>
        <v/>
      </c>
      <c r="AG22" s="221"/>
      <c r="AH22" s="78" t="str">
        <f>IFERROR(IF($B22="","",VLOOKUP($B22,構成員情報!$P$5:$AB$103,10,FALSE)),"")</f>
        <v/>
      </c>
      <c r="AI22" s="78" t="str">
        <f>IFERROR(IF($B22="","",VLOOKUP($B22,構成員情報!$P$5:$AB$103,11,FALSE)),"")</f>
        <v/>
      </c>
      <c r="AJ22" s="79" t="str">
        <f>IFERROR(IF($B22="","",VLOOKUP($B22,構成員情報!$P$5:$AB$103,12,FALSE)),"")</f>
        <v/>
      </c>
      <c r="AK22" s="220" t="str">
        <f>IFERROR(IF($B22="","",VLOOKUP($B22,構成員情報!$P$5:$AB$103,13,FALSE)),"")</f>
        <v/>
      </c>
      <c r="AL22" s="222"/>
      <c r="AM22" s="222" t="str">
        <f>IF($B22="","",VLOOKUP($B22,構成員情報!$P$5:$AB$103,2,FALSE))</f>
        <v/>
      </c>
      <c r="AN22" s="222"/>
      <c r="AO22" s="222" t="str">
        <f>IF($B22="","",VLOOKUP($B22,構成員情報!$P$5:$AB$103,2,FALSE))</f>
        <v/>
      </c>
      <c r="AP22" s="223"/>
    </row>
    <row r="23" spans="1:44" s="14" customFormat="1" ht="18" customHeight="1" x14ac:dyDescent="0.2">
      <c r="A23" s="95">
        <v>4</v>
      </c>
      <c r="B23" s="158"/>
      <c r="C23" s="158"/>
      <c r="D23" s="177" t="str">
        <f>IFERROR(IF($B23="","",VLOOKUP($B23,構成員情報!$P$5:$AB$103,2,FALSE)),"")</f>
        <v/>
      </c>
      <c r="E23" s="177"/>
      <c r="F23" s="217" t="str">
        <f>IFERROR(IF($B23="","",VLOOKUP($B23,構成員情報!$P$5:$AB$103,3,FALSE)),"－")</f>
        <v/>
      </c>
      <c r="G23" s="156"/>
      <c r="H23" s="157"/>
      <c r="I23" s="217" t="str">
        <f>IFERROR(IF($B23="","",VLOOKUP($B23,構成員情報!$P$5:$AB$103,4,FALSE)),"")</f>
        <v/>
      </c>
      <c r="J23" s="156"/>
      <c r="K23" s="156"/>
      <c r="L23" s="157"/>
      <c r="M23" s="158" t="str">
        <f>IFERROR(IF($B23="","",VLOOKUP($B23,構成員情報!$P$5:$AB$103,5,FALSE)),"")</f>
        <v/>
      </c>
      <c r="N23" s="158"/>
      <c r="O23" s="158"/>
      <c r="P23" s="158"/>
      <c r="Q23" s="158"/>
      <c r="R23" s="158" t="str">
        <f>IFERROR(IF($B23="","",VLOOKUP($B23,構成員情報!$P$5:$AB$103,6,FALSE)),"")</f>
        <v/>
      </c>
      <c r="S23" s="158"/>
      <c r="T23" s="158"/>
      <c r="U23" s="158"/>
      <c r="V23" s="158"/>
      <c r="W23" s="158"/>
      <c r="X23" s="158" t="str">
        <f>IFERROR(IF($B23="","",VLOOKUP($B23,構成員情報!$P$5:$AB$103,7,FALSE)),"")</f>
        <v/>
      </c>
      <c r="Y23" s="158"/>
      <c r="Z23" s="158"/>
      <c r="AA23" s="158"/>
      <c r="AB23" s="158"/>
      <c r="AC23" s="158"/>
      <c r="AD23" s="158" t="str">
        <f>IFERROR(IF($B23="","",VLOOKUP($B23,構成員情報!$P$5:$AB$103,8,FALSE)),"")</f>
        <v/>
      </c>
      <c r="AE23" s="158"/>
      <c r="AF23" s="220" t="str">
        <f>IFERROR(IF($B23="","",VLOOKUP($B23,構成員情報!$P$5:$AB$103,9,FALSE)),"")</f>
        <v/>
      </c>
      <c r="AG23" s="221"/>
      <c r="AH23" s="78" t="str">
        <f>IFERROR(IF($B23="","",VLOOKUP($B23,構成員情報!$P$5:$AB$103,10,FALSE)),"")</f>
        <v/>
      </c>
      <c r="AI23" s="78" t="str">
        <f>IFERROR(IF($B23="","",VLOOKUP($B23,構成員情報!$P$5:$AB$103,11,FALSE)),"")</f>
        <v/>
      </c>
      <c r="AJ23" s="79" t="str">
        <f>IFERROR(IF($B23="","",VLOOKUP($B23,構成員情報!$P$5:$AB$103,12,FALSE)),"")</f>
        <v/>
      </c>
      <c r="AK23" s="220" t="str">
        <f>IFERROR(IF($B23="","",VLOOKUP($B23,構成員情報!$P$5:$AB$103,13,FALSE)),"")</f>
        <v/>
      </c>
      <c r="AL23" s="222"/>
      <c r="AM23" s="222" t="str">
        <f>IF($B23="","",VLOOKUP($B23,構成員情報!$P$5:$AB$103,2,FALSE))</f>
        <v/>
      </c>
      <c r="AN23" s="222"/>
      <c r="AO23" s="222" t="str">
        <f>IF($B23="","",VLOOKUP($B23,構成員情報!$P$5:$AB$103,2,FALSE))</f>
        <v/>
      </c>
      <c r="AP23" s="223"/>
    </row>
    <row r="24" spans="1:44" s="14" customFormat="1" ht="18" customHeight="1" x14ac:dyDescent="0.2">
      <c r="A24" s="95">
        <v>5</v>
      </c>
      <c r="B24" s="158"/>
      <c r="C24" s="158"/>
      <c r="D24" s="177" t="str">
        <f>IFERROR(IF($B24="","",VLOOKUP($B24,構成員情報!$P$5:$AB$103,2,FALSE)),"")</f>
        <v/>
      </c>
      <c r="E24" s="177"/>
      <c r="F24" s="217" t="str">
        <f>IFERROR(IF($B24="","",VLOOKUP($B24,構成員情報!$P$5:$AB$103,3,FALSE)),"－")</f>
        <v/>
      </c>
      <c r="G24" s="156"/>
      <c r="H24" s="157"/>
      <c r="I24" s="217" t="str">
        <f>IFERROR(IF($B24="","",VLOOKUP($B24,構成員情報!$P$5:$AB$103,4,FALSE)),"")</f>
        <v/>
      </c>
      <c r="J24" s="156"/>
      <c r="K24" s="156"/>
      <c r="L24" s="157"/>
      <c r="M24" s="158" t="str">
        <f>IFERROR(IF($B24="","",VLOOKUP($B24,構成員情報!$P$5:$AB$103,5,FALSE)),"")</f>
        <v/>
      </c>
      <c r="N24" s="158"/>
      <c r="O24" s="158"/>
      <c r="P24" s="158"/>
      <c r="Q24" s="158"/>
      <c r="R24" s="158" t="str">
        <f>IFERROR(IF($B24="","",VLOOKUP($B24,構成員情報!$P$5:$AB$103,6,FALSE)),"")</f>
        <v/>
      </c>
      <c r="S24" s="158"/>
      <c r="T24" s="158"/>
      <c r="U24" s="158"/>
      <c r="V24" s="158"/>
      <c r="W24" s="158"/>
      <c r="X24" s="158" t="str">
        <f>IFERROR(IF($B24="","",VLOOKUP($B24,構成員情報!$P$5:$AB$103,7,FALSE)),"")</f>
        <v/>
      </c>
      <c r="Y24" s="158"/>
      <c r="Z24" s="158"/>
      <c r="AA24" s="158"/>
      <c r="AB24" s="158"/>
      <c r="AC24" s="158"/>
      <c r="AD24" s="158" t="str">
        <f>IFERROR(IF($B24="","",VLOOKUP($B24,構成員情報!$P$5:$AB$103,8,FALSE)),"")</f>
        <v/>
      </c>
      <c r="AE24" s="158"/>
      <c r="AF24" s="220" t="str">
        <f>IFERROR(IF($B24="","",VLOOKUP($B24,構成員情報!$P$5:$AB$103,9,FALSE)),"")</f>
        <v/>
      </c>
      <c r="AG24" s="221"/>
      <c r="AH24" s="78" t="str">
        <f>IFERROR(IF($B24="","",VLOOKUP($B24,構成員情報!$P$5:$AB$103,10,FALSE)),"")</f>
        <v/>
      </c>
      <c r="AI24" s="78" t="str">
        <f>IFERROR(IF($B24="","",VLOOKUP($B24,構成員情報!$P$5:$AB$103,11,FALSE)),"")</f>
        <v/>
      </c>
      <c r="AJ24" s="79" t="str">
        <f>IFERROR(IF($B24="","",VLOOKUP($B24,構成員情報!$P$5:$AB$103,12,FALSE)),"")</f>
        <v/>
      </c>
      <c r="AK24" s="220" t="str">
        <f>IFERROR(IF($B24="","",VLOOKUP($B24,構成員情報!$P$5:$AB$103,13,FALSE)),"")</f>
        <v/>
      </c>
      <c r="AL24" s="222"/>
      <c r="AM24" s="222" t="str">
        <f>IF($B24="","",VLOOKUP($B24,構成員情報!$P$5:$AB$103,2,FALSE))</f>
        <v/>
      </c>
      <c r="AN24" s="222"/>
      <c r="AO24" s="222" t="str">
        <f>IF($B24="","",VLOOKUP($B24,構成員情報!$P$5:$AB$103,2,FALSE))</f>
        <v/>
      </c>
      <c r="AP24" s="223"/>
    </row>
    <row r="25" spans="1:44" s="14" customFormat="1" ht="18" customHeight="1" x14ac:dyDescent="0.2">
      <c r="A25" s="95">
        <v>6</v>
      </c>
      <c r="B25" s="158"/>
      <c r="C25" s="158"/>
      <c r="D25" s="177" t="str">
        <f>IFERROR(IF($B25="","",VLOOKUP($B25,構成員情報!$P$5:$AB$103,2,FALSE)),"")</f>
        <v/>
      </c>
      <c r="E25" s="177"/>
      <c r="F25" s="217" t="str">
        <f>IFERROR(IF($B25="","",VLOOKUP($B25,構成員情報!$P$5:$AB$103,3,FALSE)),"－")</f>
        <v/>
      </c>
      <c r="G25" s="156"/>
      <c r="H25" s="157"/>
      <c r="I25" s="217" t="str">
        <f>IFERROR(IF($B25="","",VLOOKUP($B25,構成員情報!$P$5:$AB$103,4,FALSE)),"")</f>
        <v/>
      </c>
      <c r="J25" s="156"/>
      <c r="K25" s="156"/>
      <c r="L25" s="157"/>
      <c r="M25" s="158" t="str">
        <f>IFERROR(IF($B25="","",VLOOKUP($B25,構成員情報!$P$5:$AB$103,5,FALSE)),"")</f>
        <v/>
      </c>
      <c r="N25" s="158"/>
      <c r="O25" s="158"/>
      <c r="P25" s="158"/>
      <c r="Q25" s="158"/>
      <c r="R25" s="158" t="str">
        <f>IFERROR(IF($B25="","",VLOOKUP($B25,構成員情報!$P$5:$AB$103,6,FALSE)),"")</f>
        <v/>
      </c>
      <c r="S25" s="158"/>
      <c r="T25" s="158"/>
      <c r="U25" s="158"/>
      <c r="V25" s="158"/>
      <c r="W25" s="158"/>
      <c r="X25" s="158" t="str">
        <f>IFERROR(IF($B25="","",VLOOKUP($B25,構成員情報!$P$5:$AB$103,7,FALSE)),"")</f>
        <v/>
      </c>
      <c r="Y25" s="158"/>
      <c r="Z25" s="158"/>
      <c r="AA25" s="158"/>
      <c r="AB25" s="158"/>
      <c r="AC25" s="158"/>
      <c r="AD25" s="158" t="str">
        <f>IFERROR(IF($B25="","",VLOOKUP($B25,構成員情報!$P$5:$AB$103,8,FALSE)),"")</f>
        <v/>
      </c>
      <c r="AE25" s="158"/>
      <c r="AF25" s="220" t="str">
        <f>IFERROR(IF($B25="","",VLOOKUP($B25,構成員情報!$P$5:$AB$103,9,FALSE)),"")</f>
        <v/>
      </c>
      <c r="AG25" s="221"/>
      <c r="AH25" s="78" t="str">
        <f>IFERROR(IF($B25="","",VLOOKUP($B25,構成員情報!$P$5:$AB$103,10,FALSE)),"")</f>
        <v/>
      </c>
      <c r="AI25" s="78" t="str">
        <f>IFERROR(IF($B25="","",VLOOKUP($B25,構成員情報!$P$5:$AB$103,11,FALSE)),"")</f>
        <v/>
      </c>
      <c r="AJ25" s="79" t="str">
        <f>IFERROR(IF($B25="","",VLOOKUP($B25,構成員情報!$P$5:$AB$103,12,FALSE)),"")</f>
        <v/>
      </c>
      <c r="AK25" s="220" t="str">
        <f>IFERROR(IF($B25="","",VLOOKUP($B25,構成員情報!$P$5:$AB$103,13,FALSE)),"")</f>
        <v/>
      </c>
      <c r="AL25" s="222"/>
      <c r="AM25" s="222" t="str">
        <f>IF($B25="","",VLOOKUP($B25,構成員情報!$P$5:$AB$103,2,FALSE))</f>
        <v/>
      </c>
      <c r="AN25" s="222"/>
      <c r="AO25" s="222" t="str">
        <f>IF($B25="","",VLOOKUP($B25,構成員情報!$P$5:$AB$103,2,FALSE))</f>
        <v/>
      </c>
      <c r="AP25" s="223"/>
    </row>
    <row r="26" spans="1:44" s="14" customFormat="1" ht="18" customHeight="1" x14ac:dyDescent="0.2">
      <c r="A26" s="95">
        <v>7</v>
      </c>
      <c r="B26" s="158"/>
      <c r="C26" s="158"/>
      <c r="D26" s="177" t="str">
        <f>IFERROR(IF($B26="","",VLOOKUP($B26,構成員情報!$P$5:$AB$103,2,FALSE)),"")</f>
        <v/>
      </c>
      <c r="E26" s="177"/>
      <c r="F26" s="217" t="str">
        <f>IFERROR(IF($B26="","",VLOOKUP($B26,構成員情報!$P$5:$AB$103,3,FALSE)),"－")</f>
        <v/>
      </c>
      <c r="G26" s="156"/>
      <c r="H26" s="157"/>
      <c r="I26" s="217" t="str">
        <f>IFERROR(IF($B26="","",VLOOKUP($B26,構成員情報!$P$5:$AB$103,4,FALSE)),"")</f>
        <v/>
      </c>
      <c r="J26" s="156"/>
      <c r="K26" s="156"/>
      <c r="L26" s="157"/>
      <c r="M26" s="158" t="str">
        <f>IFERROR(IF($B26="","",VLOOKUP($B26,構成員情報!$P$5:$AB$103,5,FALSE)),"")</f>
        <v/>
      </c>
      <c r="N26" s="158"/>
      <c r="O26" s="158"/>
      <c r="P26" s="158"/>
      <c r="Q26" s="158"/>
      <c r="R26" s="158" t="str">
        <f>IFERROR(IF($B26="","",VLOOKUP($B26,構成員情報!$P$5:$AB$103,6,FALSE)),"")</f>
        <v/>
      </c>
      <c r="S26" s="158"/>
      <c r="T26" s="158"/>
      <c r="U26" s="158"/>
      <c r="V26" s="158"/>
      <c r="W26" s="158"/>
      <c r="X26" s="158" t="str">
        <f>IFERROR(IF($B26="","",VLOOKUP($B26,構成員情報!$P$5:$AB$103,7,FALSE)),"")</f>
        <v/>
      </c>
      <c r="Y26" s="158"/>
      <c r="Z26" s="158"/>
      <c r="AA26" s="158"/>
      <c r="AB26" s="158"/>
      <c r="AC26" s="158"/>
      <c r="AD26" s="158" t="str">
        <f>IFERROR(IF($B26="","",VLOOKUP($B26,構成員情報!$P$5:$AB$103,8,FALSE)),"")</f>
        <v/>
      </c>
      <c r="AE26" s="158"/>
      <c r="AF26" s="220" t="str">
        <f>IFERROR(IF($B26="","",VLOOKUP($B26,構成員情報!$P$5:$AB$103,9,FALSE)),"")</f>
        <v/>
      </c>
      <c r="AG26" s="221"/>
      <c r="AH26" s="78" t="str">
        <f>IFERROR(IF($B26="","",VLOOKUP($B26,構成員情報!$P$5:$AB$103,10,FALSE)),"")</f>
        <v/>
      </c>
      <c r="AI26" s="78" t="str">
        <f>IFERROR(IF($B26="","",VLOOKUP($B26,構成員情報!$P$5:$AB$103,11,FALSE)),"")</f>
        <v/>
      </c>
      <c r="AJ26" s="79" t="str">
        <f>IFERROR(IF($B26="","",VLOOKUP($B26,構成員情報!$P$5:$AB$103,12,FALSE)),"")</f>
        <v/>
      </c>
      <c r="AK26" s="220" t="str">
        <f>IFERROR(IF($B26="","",VLOOKUP($B26,構成員情報!$P$5:$AB$103,13,FALSE)),"")</f>
        <v/>
      </c>
      <c r="AL26" s="222"/>
      <c r="AM26" s="222" t="str">
        <f>IF($B26="","",VLOOKUP($B26,構成員情報!$P$5:$AB$103,2,FALSE))</f>
        <v/>
      </c>
      <c r="AN26" s="222"/>
      <c r="AO26" s="222" t="str">
        <f>IF($B26="","",VLOOKUP($B26,構成員情報!$P$5:$AB$103,2,FALSE))</f>
        <v/>
      </c>
      <c r="AP26" s="223"/>
    </row>
    <row r="27" spans="1:44" s="14" customFormat="1" ht="18" customHeight="1" x14ac:dyDescent="0.2">
      <c r="A27" s="95">
        <v>8</v>
      </c>
      <c r="B27" s="158"/>
      <c r="C27" s="158"/>
      <c r="D27" s="177" t="str">
        <f>IFERROR(IF($B27="","",VLOOKUP($B27,構成員情報!$P$5:$AB$103,2,FALSE)),"")</f>
        <v/>
      </c>
      <c r="E27" s="177"/>
      <c r="F27" s="217" t="str">
        <f>IFERROR(IF($B27="","",VLOOKUP($B27,構成員情報!$P$5:$AB$103,3,FALSE)),"－")</f>
        <v/>
      </c>
      <c r="G27" s="156"/>
      <c r="H27" s="157"/>
      <c r="I27" s="217" t="str">
        <f>IFERROR(IF($B27="","",VLOOKUP($B27,構成員情報!$P$5:$AB$103,4,FALSE)),"")</f>
        <v/>
      </c>
      <c r="J27" s="156"/>
      <c r="K27" s="156"/>
      <c r="L27" s="157"/>
      <c r="M27" s="158" t="str">
        <f>IFERROR(IF($B27="","",VLOOKUP($B27,構成員情報!$P$5:$AB$103,5,FALSE)),"")</f>
        <v/>
      </c>
      <c r="N27" s="158"/>
      <c r="O27" s="158"/>
      <c r="P27" s="158"/>
      <c r="Q27" s="158"/>
      <c r="R27" s="158" t="str">
        <f>IFERROR(IF($B27="","",VLOOKUP($B27,構成員情報!$P$5:$AB$103,6,FALSE)),"")</f>
        <v/>
      </c>
      <c r="S27" s="158"/>
      <c r="T27" s="158"/>
      <c r="U27" s="158"/>
      <c r="V27" s="158"/>
      <c r="W27" s="158"/>
      <c r="X27" s="158" t="str">
        <f>IFERROR(IF($B27="","",VLOOKUP($B27,構成員情報!$P$5:$AB$103,7,FALSE)),"")</f>
        <v/>
      </c>
      <c r="Y27" s="158"/>
      <c r="Z27" s="158"/>
      <c r="AA27" s="158"/>
      <c r="AB27" s="158"/>
      <c r="AC27" s="158"/>
      <c r="AD27" s="158" t="str">
        <f>IFERROR(IF($B27="","",VLOOKUP($B27,構成員情報!$P$5:$AB$103,8,FALSE)),"")</f>
        <v/>
      </c>
      <c r="AE27" s="158"/>
      <c r="AF27" s="220" t="str">
        <f>IFERROR(IF($B27="","",VLOOKUP($B27,構成員情報!$P$5:$AB$103,9,FALSE)),"")</f>
        <v/>
      </c>
      <c r="AG27" s="221"/>
      <c r="AH27" s="78" t="str">
        <f>IFERROR(IF($B27="","",VLOOKUP($B27,構成員情報!$P$5:$AB$103,10,FALSE)),"")</f>
        <v/>
      </c>
      <c r="AI27" s="78" t="str">
        <f>IFERROR(IF($B27="","",VLOOKUP($B27,構成員情報!$P$5:$AB$103,11,FALSE)),"")</f>
        <v/>
      </c>
      <c r="AJ27" s="79" t="str">
        <f>IFERROR(IF($B27="","",VLOOKUP($B27,構成員情報!$P$5:$AB$103,12,FALSE)),"")</f>
        <v/>
      </c>
      <c r="AK27" s="220" t="str">
        <f>IFERROR(IF($B27="","",VLOOKUP($B27,構成員情報!$P$5:$AB$103,13,FALSE)),"")</f>
        <v/>
      </c>
      <c r="AL27" s="222"/>
      <c r="AM27" s="222" t="str">
        <f>IF($B27="","",VLOOKUP($B27,構成員情報!$P$5:$AB$103,2,FALSE))</f>
        <v/>
      </c>
      <c r="AN27" s="222"/>
      <c r="AO27" s="222" t="str">
        <f>IF($B27="","",VLOOKUP($B27,構成員情報!$P$5:$AB$103,2,FALSE))</f>
        <v/>
      </c>
      <c r="AP27" s="223"/>
    </row>
    <row r="28" spans="1:44" s="14" customFormat="1" ht="18" customHeight="1" x14ac:dyDescent="0.2">
      <c r="A28" s="95">
        <v>9</v>
      </c>
      <c r="B28" s="158"/>
      <c r="C28" s="158"/>
      <c r="D28" s="177" t="str">
        <f>IFERROR(IF($B28="","",VLOOKUP($B28,構成員情報!$P$5:$AB$103,2,FALSE)),"")</f>
        <v/>
      </c>
      <c r="E28" s="177"/>
      <c r="F28" s="217" t="str">
        <f>IFERROR(IF($B28="","",VLOOKUP($B28,構成員情報!$P$5:$AB$103,3,FALSE)),"－")</f>
        <v/>
      </c>
      <c r="G28" s="156"/>
      <c r="H28" s="157"/>
      <c r="I28" s="217" t="str">
        <f>IFERROR(IF($B28="","",VLOOKUP($B28,構成員情報!$P$5:$AB$103,4,FALSE)),"")</f>
        <v/>
      </c>
      <c r="J28" s="156"/>
      <c r="K28" s="156"/>
      <c r="L28" s="157"/>
      <c r="M28" s="158" t="str">
        <f>IFERROR(IF($B28="","",VLOOKUP($B28,構成員情報!$P$5:$AB$103,5,FALSE)),"")</f>
        <v/>
      </c>
      <c r="N28" s="158"/>
      <c r="O28" s="158"/>
      <c r="P28" s="158"/>
      <c r="Q28" s="158"/>
      <c r="R28" s="158" t="str">
        <f>IFERROR(IF($B28="","",VLOOKUP($B28,構成員情報!$P$5:$AB$103,6,FALSE)),"")</f>
        <v/>
      </c>
      <c r="S28" s="158"/>
      <c r="T28" s="158"/>
      <c r="U28" s="158"/>
      <c r="V28" s="158"/>
      <c r="W28" s="158"/>
      <c r="X28" s="158" t="str">
        <f>IFERROR(IF($B28="","",VLOOKUP($B28,構成員情報!$P$5:$AB$103,7,FALSE)),"")</f>
        <v/>
      </c>
      <c r="Y28" s="158"/>
      <c r="Z28" s="158"/>
      <c r="AA28" s="158"/>
      <c r="AB28" s="158"/>
      <c r="AC28" s="158"/>
      <c r="AD28" s="158" t="str">
        <f>IFERROR(IF($B28="","",VLOOKUP($B28,構成員情報!$P$5:$AB$103,8,FALSE)),"")</f>
        <v/>
      </c>
      <c r="AE28" s="158"/>
      <c r="AF28" s="220" t="str">
        <f>IFERROR(IF($B28="","",VLOOKUP($B28,構成員情報!$P$5:$AB$103,9,FALSE)),"")</f>
        <v/>
      </c>
      <c r="AG28" s="221"/>
      <c r="AH28" s="78" t="str">
        <f>IFERROR(IF($B28="","",VLOOKUP($B28,構成員情報!$P$5:$AB$103,10,FALSE)),"")</f>
        <v/>
      </c>
      <c r="AI28" s="78" t="str">
        <f>IFERROR(IF($B28="","",VLOOKUP($B28,構成員情報!$P$5:$AB$103,11,FALSE)),"")</f>
        <v/>
      </c>
      <c r="AJ28" s="79" t="str">
        <f>IFERROR(IF($B28="","",VLOOKUP($B28,構成員情報!$P$5:$AB$103,12,FALSE)),"")</f>
        <v/>
      </c>
      <c r="AK28" s="220" t="str">
        <f>IFERROR(IF($B28="","",VLOOKUP($B28,構成員情報!$P$5:$AB$103,13,FALSE)),"")</f>
        <v/>
      </c>
      <c r="AL28" s="222"/>
      <c r="AM28" s="222" t="str">
        <f>IF($B28="","",VLOOKUP($B28,構成員情報!$P$5:$AB$103,2,FALSE))</f>
        <v/>
      </c>
      <c r="AN28" s="222"/>
      <c r="AO28" s="222" t="str">
        <f>IF($B28="","",VLOOKUP($B28,構成員情報!$P$5:$AB$103,2,FALSE))</f>
        <v/>
      </c>
      <c r="AP28" s="223"/>
    </row>
    <row r="29" spans="1:44" s="14" customFormat="1" ht="18" customHeight="1" x14ac:dyDescent="0.2">
      <c r="A29" s="95">
        <v>10</v>
      </c>
      <c r="B29" s="158"/>
      <c r="C29" s="158"/>
      <c r="D29" s="177" t="str">
        <f>IFERROR(IF($B29="","",VLOOKUP($B29,構成員情報!$P$5:$AB$103,2,FALSE)),"")</f>
        <v/>
      </c>
      <c r="E29" s="177"/>
      <c r="F29" s="217" t="str">
        <f>IFERROR(IF($B29="","",VLOOKUP($B29,構成員情報!$P$5:$AB$103,3,FALSE)),"－")</f>
        <v/>
      </c>
      <c r="G29" s="156"/>
      <c r="H29" s="157"/>
      <c r="I29" s="217" t="str">
        <f>IFERROR(IF($B29="","",VLOOKUP($B29,構成員情報!$P$5:$AB$103,4,FALSE)),"")</f>
        <v/>
      </c>
      <c r="J29" s="156"/>
      <c r="K29" s="156"/>
      <c r="L29" s="157"/>
      <c r="M29" s="158" t="str">
        <f>IFERROR(IF($B29="","",VLOOKUP($B29,構成員情報!$P$5:$AB$103,5,FALSE)),"")</f>
        <v/>
      </c>
      <c r="N29" s="158"/>
      <c r="O29" s="158"/>
      <c r="P29" s="158"/>
      <c r="Q29" s="158"/>
      <c r="R29" s="158" t="str">
        <f>IFERROR(IF($B29="","",VLOOKUP($B29,構成員情報!$P$5:$AB$103,6,FALSE)),"")</f>
        <v/>
      </c>
      <c r="S29" s="158"/>
      <c r="T29" s="158"/>
      <c r="U29" s="158"/>
      <c r="V29" s="158"/>
      <c r="W29" s="158"/>
      <c r="X29" s="158" t="str">
        <f>IFERROR(IF($B29="","",VLOOKUP($B29,構成員情報!$P$5:$AB$103,7,FALSE)),"")</f>
        <v/>
      </c>
      <c r="Y29" s="158"/>
      <c r="Z29" s="158"/>
      <c r="AA29" s="158"/>
      <c r="AB29" s="158"/>
      <c r="AC29" s="158"/>
      <c r="AD29" s="158" t="str">
        <f>IFERROR(IF($B29="","",VLOOKUP($B29,構成員情報!$P$5:$AB$103,8,FALSE)),"")</f>
        <v/>
      </c>
      <c r="AE29" s="158"/>
      <c r="AF29" s="220" t="str">
        <f>IFERROR(IF($B29="","",VLOOKUP($B29,構成員情報!$P$5:$AB$103,9,FALSE)),"")</f>
        <v/>
      </c>
      <c r="AG29" s="221"/>
      <c r="AH29" s="78" t="str">
        <f>IFERROR(IF($B29="","",VLOOKUP($B29,構成員情報!$P$5:$AB$103,10,FALSE)),"")</f>
        <v/>
      </c>
      <c r="AI29" s="78" t="str">
        <f>IFERROR(IF($B29="","",VLOOKUP($B29,構成員情報!$P$5:$AB$103,11,FALSE)),"")</f>
        <v/>
      </c>
      <c r="AJ29" s="79" t="str">
        <f>IFERROR(IF($B29="","",VLOOKUP($B29,構成員情報!$P$5:$AB$103,12,FALSE)),"")</f>
        <v/>
      </c>
      <c r="AK29" s="220" t="str">
        <f>IFERROR(IF($B29="","",VLOOKUP($B29,構成員情報!$P$5:$AB$103,13,FALSE)),"")</f>
        <v/>
      </c>
      <c r="AL29" s="222"/>
      <c r="AM29" s="222" t="str">
        <f>IF($B29="","",VLOOKUP($B29,構成員情報!$P$5:$AB$103,2,FALSE))</f>
        <v/>
      </c>
      <c r="AN29" s="222"/>
      <c r="AO29" s="222" t="str">
        <f>IF($B29="","",VLOOKUP($B29,構成員情報!$P$5:$AB$103,2,FALSE))</f>
        <v/>
      </c>
      <c r="AP29" s="223"/>
    </row>
    <row r="30" spans="1:44" s="14" customFormat="1" ht="18" customHeight="1" x14ac:dyDescent="0.2">
      <c r="A30" s="95">
        <v>11</v>
      </c>
      <c r="B30" s="158"/>
      <c r="C30" s="158"/>
      <c r="D30" s="177" t="str">
        <f>IFERROR(IF($B30="","",VLOOKUP($B30,構成員情報!$P$5:$AB$103,2,FALSE)),"")</f>
        <v/>
      </c>
      <c r="E30" s="177"/>
      <c r="F30" s="217" t="str">
        <f>IFERROR(IF($B30="","",VLOOKUP($B30,構成員情報!$P$5:$AB$103,3,FALSE)),"－")</f>
        <v/>
      </c>
      <c r="G30" s="156"/>
      <c r="H30" s="157"/>
      <c r="I30" s="217" t="str">
        <f>IFERROR(IF($B30="","",VLOOKUP($B30,構成員情報!$P$5:$AB$103,4,FALSE)),"")</f>
        <v/>
      </c>
      <c r="J30" s="156"/>
      <c r="K30" s="156"/>
      <c r="L30" s="157"/>
      <c r="M30" s="158" t="str">
        <f>IFERROR(IF($B30="","",VLOOKUP($B30,構成員情報!$P$5:$AB$103,5,FALSE)),"")</f>
        <v/>
      </c>
      <c r="N30" s="158"/>
      <c r="O30" s="158"/>
      <c r="P30" s="158"/>
      <c r="Q30" s="158"/>
      <c r="R30" s="158" t="str">
        <f>IFERROR(IF($B30="","",VLOOKUP($B30,構成員情報!$P$5:$AB$103,6,FALSE)),"")</f>
        <v/>
      </c>
      <c r="S30" s="158"/>
      <c r="T30" s="158"/>
      <c r="U30" s="158"/>
      <c r="V30" s="158"/>
      <c r="W30" s="158"/>
      <c r="X30" s="158" t="str">
        <f>IFERROR(IF($B30="","",VLOOKUP($B30,構成員情報!$P$5:$AB$103,7,FALSE)),"")</f>
        <v/>
      </c>
      <c r="Y30" s="158"/>
      <c r="Z30" s="158"/>
      <c r="AA30" s="158"/>
      <c r="AB30" s="158"/>
      <c r="AC30" s="158"/>
      <c r="AD30" s="158" t="str">
        <f>IFERROR(IF($B30="","",VLOOKUP($B30,構成員情報!$P$5:$AB$103,8,FALSE)),"")</f>
        <v/>
      </c>
      <c r="AE30" s="158"/>
      <c r="AF30" s="220" t="str">
        <f>IFERROR(IF($B30="","",VLOOKUP($B30,構成員情報!$P$5:$AB$103,9,FALSE)),"")</f>
        <v/>
      </c>
      <c r="AG30" s="221"/>
      <c r="AH30" s="78" t="str">
        <f>IFERROR(IF($B30="","",VLOOKUP($B30,構成員情報!$P$5:$AB$103,10,FALSE)),"")</f>
        <v/>
      </c>
      <c r="AI30" s="78" t="str">
        <f>IFERROR(IF($B30="","",VLOOKUP($B30,構成員情報!$P$5:$AB$103,11,FALSE)),"")</f>
        <v/>
      </c>
      <c r="AJ30" s="79" t="str">
        <f>IFERROR(IF($B30="","",VLOOKUP($B30,構成員情報!$P$5:$AB$103,12,FALSE)),"")</f>
        <v/>
      </c>
      <c r="AK30" s="220" t="str">
        <f>IFERROR(IF($B30="","",VLOOKUP($B30,構成員情報!$P$5:$AB$103,13,FALSE)),"")</f>
        <v/>
      </c>
      <c r="AL30" s="222"/>
      <c r="AM30" s="222" t="str">
        <f>IF($B30="","",VLOOKUP($B30,構成員情報!$P$5:$AB$103,2,FALSE))</f>
        <v/>
      </c>
      <c r="AN30" s="222"/>
      <c r="AO30" s="222" t="str">
        <f>IF($B30="","",VLOOKUP($B30,構成員情報!$P$5:$AB$103,2,FALSE))</f>
        <v/>
      </c>
      <c r="AP30" s="223"/>
    </row>
    <row r="31" spans="1:44" s="14" customFormat="1" ht="18" customHeight="1" x14ac:dyDescent="0.2">
      <c r="A31" s="95">
        <v>12</v>
      </c>
      <c r="B31" s="158"/>
      <c r="C31" s="158"/>
      <c r="D31" s="177" t="str">
        <f>IFERROR(IF($B31="","",VLOOKUP($B31,構成員情報!$P$5:$AB$103,2,FALSE)),"")</f>
        <v/>
      </c>
      <c r="E31" s="177"/>
      <c r="F31" s="217" t="str">
        <f>IFERROR(IF($B31="","",VLOOKUP($B31,構成員情報!$P$5:$AB$103,3,FALSE)),"－")</f>
        <v/>
      </c>
      <c r="G31" s="156"/>
      <c r="H31" s="157"/>
      <c r="I31" s="217" t="str">
        <f>IFERROR(IF($B31="","",VLOOKUP($B31,構成員情報!$P$5:$AB$103,4,FALSE)),"")</f>
        <v/>
      </c>
      <c r="J31" s="156"/>
      <c r="K31" s="156"/>
      <c r="L31" s="157"/>
      <c r="M31" s="158" t="str">
        <f>IFERROR(IF($B31="","",VLOOKUP($B31,構成員情報!$P$5:$AB$103,5,FALSE)),"")</f>
        <v/>
      </c>
      <c r="N31" s="158"/>
      <c r="O31" s="158"/>
      <c r="P31" s="158"/>
      <c r="Q31" s="158"/>
      <c r="R31" s="158" t="str">
        <f>IFERROR(IF($B31="","",VLOOKUP($B31,構成員情報!$P$5:$AB$103,6,FALSE)),"")</f>
        <v/>
      </c>
      <c r="S31" s="158"/>
      <c r="T31" s="158"/>
      <c r="U31" s="158"/>
      <c r="V31" s="158"/>
      <c r="W31" s="158"/>
      <c r="X31" s="158" t="str">
        <f>IFERROR(IF($B31="","",VLOOKUP($B31,構成員情報!$P$5:$AB$103,7,FALSE)),"")</f>
        <v/>
      </c>
      <c r="Y31" s="158"/>
      <c r="Z31" s="158"/>
      <c r="AA31" s="158"/>
      <c r="AB31" s="158"/>
      <c r="AC31" s="158"/>
      <c r="AD31" s="158" t="str">
        <f>IFERROR(IF($B31="","",VLOOKUP($B31,構成員情報!$P$5:$AB$103,8,FALSE)),"")</f>
        <v/>
      </c>
      <c r="AE31" s="158"/>
      <c r="AF31" s="220" t="str">
        <f>IFERROR(IF($B31="","",VLOOKUP($B31,構成員情報!$P$5:$AB$103,9,FALSE)),"")</f>
        <v/>
      </c>
      <c r="AG31" s="221"/>
      <c r="AH31" s="78" t="str">
        <f>IFERROR(IF($B31="","",VLOOKUP($B31,構成員情報!$P$5:$AB$103,10,FALSE)),"")</f>
        <v/>
      </c>
      <c r="AI31" s="78" t="str">
        <f>IFERROR(IF($B31="","",VLOOKUP($B31,構成員情報!$P$5:$AB$103,11,FALSE)),"")</f>
        <v/>
      </c>
      <c r="AJ31" s="79" t="str">
        <f>IFERROR(IF($B31="","",VLOOKUP($B31,構成員情報!$P$5:$AB$103,12,FALSE)),"")</f>
        <v/>
      </c>
      <c r="AK31" s="220" t="str">
        <f>IFERROR(IF($B31="","",VLOOKUP($B31,構成員情報!$P$5:$AB$103,13,FALSE)),"")</f>
        <v/>
      </c>
      <c r="AL31" s="222"/>
      <c r="AM31" s="222" t="str">
        <f>IF($B31="","",VLOOKUP($B31,構成員情報!$P$5:$AB$103,2,FALSE))</f>
        <v/>
      </c>
      <c r="AN31" s="222"/>
      <c r="AO31" s="222" t="str">
        <f>IF($B31="","",VLOOKUP($B31,構成員情報!$P$5:$AB$103,2,FALSE))</f>
        <v/>
      </c>
      <c r="AP31" s="223"/>
    </row>
    <row r="32" spans="1:44" s="14" customFormat="1" ht="18" customHeight="1" x14ac:dyDescent="0.2">
      <c r="A32" s="95">
        <v>13</v>
      </c>
      <c r="B32" s="158"/>
      <c r="C32" s="158"/>
      <c r="D32" s="177" t="str">
        <f>IFERROR(IF($B32="","",VLOOKUP($B32,構成員情報!$P$5:$AB$103,2,FALSE)),"")</f>
        <v/>
      </c>
      <c r="E32" s="177"/>
      <c r="F32" s="217" t="str">
        <f>IFERROR(IF($B32="","",VLOOKUP($B32,構成員情報!$P$5:$AB$103,3,FALSE)),"－")</f>
        <v/>
      </c>
      <c r="G32" s="156"/>
      <c r="H32" s="157"/>
      <c r="I32" s="217" t="str">
        <f>IFERROR(IF($B32="","",VLOOKUP($B32,構成員情報!$P$5:$AB$103,4,FALSE)),"")</f>
        <v/>
      </c>
      <c r="J32" s="156"/>
      <c r="K32" s="156"/>
      <c r="L32" s="157"/>
      <c r="M32" s="158" t="str">
        <f>IFERROR(IF($B32="","",VLOOKUP($B32,構成員情報!$P$5:$AB$103,5,FALSE)),"")</f>
        <v/>
      </c>
      <c r="N32" s="158"/>
      <c r="O32" s="158"/>
      <c r="P32" s="158"/>
      <c r="Q32" s="158"/>
      <c r="R32" s="158" t="str">
        <f>IFERROR(IF($B32="","",VLOOKUP($B32,構成員情報!$P$5:$AB$103,6,FALSE)),"")</f>
        <v/>
      </c>
      <c r="S32" s="158"/>
      <c r="T32" s="158"/>
      <c r="U32" s="158"/>
      <c r="V32" s="158"/>
      <c r="W32" s="158"/>
      <c r="X32" s="158" t="str">
        <f>IFERROR(IF($B32="","",VLOOKUP($B32,構成員情報!$P$5:$AB$103,7,FALSE)),"")</f>
        <v/>
      </c>
      <c r="Y32" s="158"/>
      <c r="Z32" s="158"/>
      <c r="AA32" s="158"/>
      <c r="AB32" s="158"/>
      <c r="AC32" s="158"/>
      <c r="AD32" s="158" t="str">
        <f>IFERROR(IF($B32="","",VLOOKUP($B32,構成員情報!$P$5:$AB$103,8,FALSE)),"")</f>
        <v/>
      </c>
      <c r="AE32" s="158"/>
      <c r="AF32" s="220" t="str">
        <f>IFERROR(IF($B32="","",VLOOKUP($B32,構成員情報!$P$5:$AB$103,9,FALSE)),"")</f>
        <v/>
      </c>
      <c r="AG32" s="221"/>
      <c r="AH32" s="78" t="str">
        <f>IFERROR(IF($B32="","",VLOOKUP($B32,構成員情報!$P$5:$AB$103,10,FALSE)),"")</f>
        <v/>
      </c>
      <c r="AI32" s="78" t="str">
        <f>IFERROR(IF($B32="","",VLOOKUP($B32,構成員情報!$P$5:$AB$103,11,FALSE)),"")</f>
        <v/>
      </c>
      <c r="AJ32" s="79" t="str">
        <f>IFERROR(IF($B32="","",VLOOKUP($B32,構成員情報!$P$5:$AB$103,12,FALSE)),"")</f>
        <v/>
      </c>
      <c r="AK32" s="220" t="str">
        <f>IFERROR(IF($B32="","",VLOOKUP($B32,構成員情報!$P$5:$AB$103,13,FALSE)),"")</f>
        <v/>
      </c>
      <c r="AL32" s="222"/>
      <c r="AM32" s="222" t="str">
        <f>IF($B32="","",VLOOKUP($B32,構成員情報!$P$5:$AB$103,2,FALSE))</f>
        <v/>
      </c>
      <c r="AN32" s="222"/>
      <c r="AO32" s="222" t="str">
        <f>IF($B32="","",VLOOKUP($B32,構成員情報!$P$5:$AB$103,2,FALSE))</f>
        <v/>
      </c>
      <c r="AP32" s="223"/>
    </row>
    <row r="33" spans="1:42" s="14" customFormat="1" ht="18" customHeight="1" x14ac:dyDescent="0.2">
      <c r="A33" s="95">
        <v>14</v>
      </c>
      <c r="B33" s="158"/>
      <c r="C33" s="158"/>
      <c r="D33" s="177" t="str">
        <f>IFERROR(IF($B33="","",VLOOKUP($B33,構成員情報!$P$5:$AB$103,2,FALSE)),"")</f>
        <v/>
      </c>
      <c r="E33" s="177"/>
      <c r="F33" s="217" t="str">
        <f>IFERROR(IF($B33="","",VLOOKUP($B33,構成員情報!$P$5:$AB$103,3,FALSE)),"－")</f>
        <v/>
      </c>
      <c r="G33" s="156"/>
      <c r="H33" s="157"/>
      <c r="I33" s="217" t="str">
        <f>IFERROR(IF($B33="","",VLOOKUP($B33,構成員情報!$P$5:$AB$103,4,FALSE)),"")</f>
        <v/>
      </c>
      <c r="J33" s="156"/>
      <c r="K33" s="156"/>
      <c r="L33" s="157"/>
      <c r="M33" s="158" t="str">
        <f>IFERROR(IF($B33="","",VLOOKUP($B33,構成員情報!$P$5:$AB$103,5,FALSE)),"")</f>
        <v/>
      </c>
      <c r="N33" s="158"/>
      <c r="O33" s="158"/>
      <c r="P33" s="158"/>
      <c r="Q33" s="158"/>
      <c r="R33" s="158" t="str">
        <f>IFERROR(IF($B33="","",VLOOKUP($B33,構成員情報!$P$5:$AB$103,6,FALSE)),"")</f>
        <v/>
      </c>
      <c r="S33" s="158"/>
      <c r="T33" s="158"/>
      <c r="U33" s="158"/>
      <c r="V33" s="158"/>
      <c r="W33" s="158"/>
      <c r="X33" s="158" t="str">
        <f>IFERROR(IF($B33="","",VLOOKUP($B33,構成員情報!$P$5:$AB$103,7,FALSE)),"")</f>
        <v/>
      </c>
      <c r="Y33" s="158"/>
      <c r="Z33" s="158"/>
      <c r="AA33" s="158"/>
      <c r="AB33" s="158"/>
      <c r="AC33" s="158"/>
      <c r="AD33" s="158" t="str">
        <f>IFERROR(IF($B33="","",VLOOKUP($B33,構成員情報!$P$5:$AB$103,8,FALSE)),"")</f>
        <v/>
      </c>
      <c r="AE33" s="158"/>
      <c r="AF33" s="220" t="str">
        <f>IFERROR(IF($B33="","",VLOOKUP($B33,構成員情報!$P$5:$AB$103,9,FALSE)),"")</f>
        <v/>
      </c>
      <c r="AG33" s="221"/>
      <c r="AH33" s="78" t="str">
        <f>IFERROR(IF($B33="","",VLOOKUP($B33,構成員情報!$P$5:$AB$103,10,FALSE)),"")</f>
        <v/>
      </c>
      <c r="AI33" s="78" t="str">
        <f>IFERROR(IF($B33="","",VLOOKUP($B33,構成員情報!$P$5:$AB$103,11,FALSE)),"")</f>
        <v/>
      </c>
      <c r="AJ33" s="79" t="str">
        <f>IFERROR(IF($B33="","",VLOOKUP($B33,構成員情報!$P$5:$AB$103,12,FALSE)),"")</f>
        <v/>
      </c>
      <c r="AK33" s="220" t="str">
        <f>IFERROR(IF($B33="","",VLOOKUP($B33,構成員情報!$P$5:$AB$103,13,FALSE)),"")</f>
        <v/>
      </c>
      <c r="AL33" s="222"/>
      <c r="AM33" s="222" t="str">
        <f>IF($B33="","",VLOOKUP($B33,構成員情報!$P$5:$AB$103,2,FALSE))</f>
        <v/>
      </c>
      <c r="AN33" s="222"/>
      <c r="AO33" s="222" t="str">
        <f>IF($B33="","",VLOOKUP($B33,構成員情報!$P$5:$AB$103,2,FALSE))</f>
        <v/>
      </c>
      <c r="AP33" s="223"/>
    </row>
    <row r="34" spans="1:42" s="14" customFormat="1" ht="18" customHeight="1" x14ac:dyDescent="0.2">
      <c r="A34" s="95">
        <v>15</v>
      </c>
      <c r="B34" s="158"/>
      <c r="C34" s="158"/>
      <c r="D34" s="177" t="str">
        <f>IFERROR(IF($B34="","",VLOOKUP($B34,構成員情報!$P$5:$AB$103,2,FALSE)),"")</f>
        <v/>
      </c>
      <c r="E34" s="177"/>
      <c r="F34" s="217" t="str">
        <f>IFERROR(IF($B34="","",VLOOKUP($B34,構成員情報!$P$5:$AB$103,3,FALSE)),"－")</f>
        <v/>
      </c>
      <c r="G34" s="156"/>
      <c r="H34" s="157"/>
      <c r="I34" s="217" t="str">
        <f>IFERROR(IF($B34="","",VLOOKUP($B34,構成員情報!$P$5:$AB$103,4,FALSE)),"")</f>
        <v/>
      </c>
      <c r="J34" s="156"/>
      <c r="K34" s="156"/>
      <c r="L34" s="157"/>
      <c r="M34" s="158" t="str">
        <f>IFERROR(IF($B34="","",VLOOKUP($B34,構成員情報!$P$5:$AB$103,5,FALSE)),"")</f>
        <v/>
      </c>
      <c r="N34" s="158"/>
      <c r="O34" s="158"/>
      <c r="P34" s="158"/>
      <c r="Q34" s="158"/>
      <c r="R34" s="158" t="str">
        <f>IFERROR(IF($B34="","",VLOOKUP($B34,構成員情報!$P$5:$AB$103,6,FALSE)),"")</f>
        <v/>
      </c>
      <c r="S34" s="158"/>
      <c r="T34" s="158"/>
      <c r="U34" s="158"/>
      <c r="V34" s="158"/>
      <c r="W34" s="158"/>
      <c r="X34" s="158" t="str">
        <f>IFERROR(IF($B34="","",VLOOKUP($B34,構成員情報!$P$5:$AB$103,7,FALSE)),"")</f>
        <v/>
      </c>
      <c r="Y34" s="158"/>
      <c r="Z34" s="158"/>
      <c r="AA34" s="158"/>
      <c r="AB34" s="158"/>
      <c r="AC34" s="158"/>
      <c r="AD34" s="158" t="str">
        <f>IFERROR(IF($B34="","",VLOOKUP($B34,構成員情報!$P$5:$AB$103,8,FALSE)),"")</f>
        <v/>
      </c>
      <c r="AE34" s="158"/>
      <c r="AF34" s="220" t="str">
        <f>IFERROR(IF($B34="","",VLOOKUP($B34,構成員情報!$P$5:$AB$103,9,FALSE)),"")</f>
        <v/>
      </c>
      <c r="AG34" s="221"/>
      <c r="AH34" s="78" t="str">
        <f>IFERROR(IF($B34="","",VLOOKUP($B34,構成員情報!$P$5:$AB$103,10,FALSE)),"")</f>
        <v/>
      </c>
      <c r="AI34" s="78" t="str">
        <f>IFERROR(IF($B34="","",VLOOKUP($B34,構成員情報!$P$5:$AB$103,11,FALSE)),"")</f>
        <v/>
      </c>
      <c r="AJ34" s="79" t="str">
        <f>IFERROR(IF($B34="","",VLOOKUP($B34,構成員情報!$P$5:$AB$103,12,FALSE)),"")</f>
        <v/>
      </c>
      <c r="AK34" s="220" t="str">
        <f>IFERROR(IF($B34="","",VLOOKUP($B34,構成員情報!$P$5:$AB$103,13,FALSE)),"")</f>
        <v/>
      </c>
      <c r="AL34" s="222"/>
      <c r="AM34" s="222" t="str">
        <f>IF($B34="","",VLOOKUP($B34,構成員情報!$P$5:$AB$103,2,FALSE))</f>
        <v/>
      </c>
      <c r="AN34" s="222"/>
      <c r="AO34" s="222" t="str">
        <f>IF($B34="","",VLOOKUP($B34,構成員情報!$P$5:$AB$103,2,FALSE))</f>
        <v/>
      </c>
      <c r="AP34" s="223"/>
    </row>
    <row r="35" spans="1:42" s="14" customFormat="1" ht="18" customHeight="1" x14ac:dyDescent="0.2">
      <c r="A35" s="95">
        <v>16</v>
      </c>
      <c r="B35" s="158"/>
      <c r="C35" s="158"/>
      <c r="D35" s="177" t="str">
        <f>IFERROR(IF($B35="","",VLOOKUP($B35,構成員情報!$P$5:$AB$103,2,FALSE)),"")</f>
        <v/>
      </c>
      <c r="E35" s="177"/>
      <c r="F35" s="217" t="str">
        <f>IFERROR(IF($B35="","",VLOOKUP($B35,構成員情報!$P$5:$AB$103,3,FALSE)),"－")</f>
        <v/>
      </c>
      <c r="G35" s="156"/>
      <c r="H35" s="157"/>
      <c r="I35" s="217" t="str">
        <f>IFERROR(IF($B35="","",VLOOKUP($B35,構成員情報!$P$5:$AB$103,4,FALSE)),"")</f>
        <v/>
      </c>
      <c r="J35" s="156"/>
      <c r="K35" s="156"/>
      <c r="L35" s="157"/>
      <c r="M35" s="158" t="str">
        <f>IFERROR(IF($B35="","",VLOOKUP($B35,構成員情報!$P$5:$AB$103,5,FALSE)),"")</f>
        <v/>
      </c>
      <c r="N35" s="158"/>
      <c r="O35" s="158"/>
      <c r="P35" s="158"/>
      <c r="Q35" s="158"/>
      <c r="R35" s="158" t="str">
        <f>IFERROR(IF($B35="","",VLOOKUP($B35,構成員情報!$P$5:$AB$103,6,FALSE)),"")</f>
        <v/>
      </c>
      <c r="S35" s="158"/>
      <c r="T35" s="158"/>
      <c r="U35" s="158"/>
      <c r="V35" s="158"/>
      <c r="W35" s="158"/>
      <c r="X35" s="158" t="str">
        <f>IFERROR(IF($B35="","",VLOOKUP($B35,構成員情報!$P$5:$AB$103,7,FALSE)),"")</f>
        <v/>
      </c>
      <c r="Y35" s="158"/>
      <c r="Z35" s="158"/>
      <c r="AA35" s="158"/>
      <c r="AB35" s="158"/>
      <c r="AC35" s="158"/>
      <c r="AD35" s="158" t="str">
        <f>IFERROR(IF($B35="","",VLOOKUP($B35,構成員情報!$P$5:$AB$103,8,FALSE)),"")</f>
        <v/>
      </c>
      <c r="AE35" s="158"/>
      <c r="AF35" s="220" t="str">
        <f>IFERROR(IF($B35="","",VLOOKUP($B35,構成員情報!$P$5:$AB$103,9,FALSE)),"")</f>
        <v/>
      </c>
      <c r="AG35" s="221"/>
      <c r="AH35" s="78" t="str">
        <f>IFERROR(IF($B35="","",VLOOKUP($B35,構成員情報!$P$5:$AB$103,10,FALSE)),"")</f>
        <v/>
      </c>
      <c r="AI35" s="78" t="str">
        <f>IFERROR(IF($B35="","",VLOOKUP($B35,構成員情報!$P$5:$AB$103,11,FALSE)),"")</f>
        <v/>
      </c>
      <c r="AJ35" s="79" t="str">
        <f>IFERROR(IF($B35="","",VLOOKUP($B35,構成員情報!$P$5:$AB$103,12,FALSE)),"")</f>
        <v/>
      </c>
      <c r="AK35" s="220" t="str">
        <f>IFERROR(IF($B35="","",VLOOKUP($B35,構成員情報!$P$5:$AB$103,13,FALSE)),"")</f>
        <v/>
      </c>
      <c r="AL35" s="222"/>
      <c r="AM35" s="222" t="str">
        <f>IF($B35="","",VLOOKUP($B35,構成員情報!$P$5:$AB$103,2,FALSE))</f>
        <v/>
      </c>
      <c r="AN35" s="222"/>
      <c r="AO35" s="222" t="str">
        <f>IF($B35="","",VLOOKUP($B35,構成員情報!$P$5:$AB$103,2,FALSE))</f>
        <v/>
      </c>
      <c r="AP35" s="223"/>
    </row>
    <row r="36" spans="1:42" s="14" customFormat="1" ht="18" customHeight="1" x14ac:dyDescent="0.2">
      <c r="A36" s="95">
        <v>17</v>
      </c>
      <c r="B36" s="158"/>
      <c r="C36" s="158"/>
      <c r="D36" s="177" t="str">
        <f>IFERROR(IF($B36="","",VLOOKUP($B36,構成員情報!$P$5:$AB$103,2,FALSE)),"")</f>
        <v/>
      </c>
      <c r="E36" s="177"/>
      <c r="F36" s="217" t="str">
        <f>IFERROR(IF($B36="","",VLOOKUP($B36,構成員情報!$P$5:$AB$103,3,FALSE)),"－")</f>
        <v/>
      </c>
      <c r="G36" s="156"/>
      <c r="H36" s="157"/>
      <c r="I36" s="217" t="str">
        <f>IFERROR(IF($B36="","",VLOOKUP($B36,構成員情報!$P$5:$AB$103,4,FALSE)),"")</f>
        <v/>
      </c>
      <c r="J36" s="156"/>
      <c r="K36" s="156"/>
      <c r="L36" s="157"/>
      <c r="M36" s="158" t="str">
        <f>IFERROR(IF($B36="","",VLOOKUP($B36,構成員情報!$P$5:$AB$103,5,FALSE)),"")</f>
        <v/>
      </c>
      <c r="N36" s="158"/>
      <c r="O36" s="158"/>
      <c r="P36" s="158"/>
      <c r="Q36" s="158"/>
      <c r="R36" s="158" t="str">
        <f>IFERROR(IF($B36="","",VLOOKUP($B36,構成員情報!$P$5:$AB$103,6,FALSE)),"")</f>
        <v/>
      </c>
      <c r="S36" s="158"/>
      <c r="T36" s="158"/>
      <c r="U36" s="158"/>
      <c r="V36" s="158"/>
      <c r="W36" s="158"/>
      <c r="X36" s="158" t="str">
        <f>IFERROR(IF($B36="","",VLOOKUP($B36,構成員情報!$P$5:$AB$103,7,FALSE)),"")</f>
        <v/>
      </c>
      <c r="Y36" s="158"/>
      <c r="Z36" s="158"/>
      <c r="AA36" s="158"/>
      <c r="AB36" s="158"/>
      <c r="AC36" s="158"/>
      <c r="AD36" s="158" t="str">
        <f>IFERROR(IF($B36="","",VLOOKUP($B36,構成員情報!$P$5:$AB$103,8,FALSE)),"")</f>
        <v/>
      </c>
      <c r="AE36" s="158"/>
      <c r="AF36" s="220" t="str">
        <f>IFERROR(IF($B36="","",VLOOKUP($B36,構成員情報!$P$5:$AB$103,9,FALSE)),"")</f>
        <v/>
      </c>
      <c r="AG36" s="221"/>
      <c r="AH36" s="78" t="str">
        <f>IFERROR(IF($B36="","",VLOOKUP($B36,構成員情報!$P$5:$AB$103,10,FALSE)),"")</f>
        <v/>
      </c>
      <c r="AI36" s="78" t="str">
        <f>IFERROR(IF($B36="","",VLOOKUP($B36,構成員情報!$P$5:$AB$103,11,FALSE)),"")</f>
        <v/>
      </c>
      <c r="AJ36" s="79" t="str">
        <f>IFERROR(IF($B36="","",VLOOKUP($B36,構成員情報!$P$5:$AB$103,12,FALSE)),"")</f>
        <v/>
      </c>
      <c r="AK36" s="220" t="str">
        <f>IFERROR(IF($B36="","",VLOOKUP($B36,構成員情報!$P$5:$AB$103,13,FALSE)),"")</f>
        <v/>
      </c>
      <c r="AL36" s="222"/>
      <c r="AM36" s="222" t="str">
        <f>IF($B36="","",VLOOKUP($B36,構成員情報!$P$5:$AB$103,2,FALSE))</f>
        <v/>
      </c>
      <c r="AN36" s="222"/>
      <c r="AO36" s="222" t="str">
        <f>IF($B36="","",VLOOKUP($B36,構成員情報!$P$5:$AB$103,2,FALSE))</f>
        <v/>
      </c>
      <c r="AP36" s="223"/>
    </row>
    <row r="37" spans="1:42" s="14" customFormat="1" ht="18" customHeight="1" x14ac:dyDescent="0.2">
      <c r="A37" s="95">
        <v>18</v>
      </c>
      <c r="B37" s="158"/>
      <c r="C37" s="158"/>
      <c r="D37" s="177" t="str">
        <f>IFERROR(IF($B37="","",VLOOKUP($B37,構成員情報!$P$5:$AB$103,2,FALSE)),"")</f>
        <v/>
      </c>
      <c r="E37" s="177"/>
      <c r="F37" s="217" t="str">
        <f>IFERROR(IF($B37="","",VLOOKUP($B37,構成員情報!$P$5:$AB$103,3,FALSE)),"－")</f>
        <v/>
      </c>
      <c r="G37" s="156"/>
      <c r="H37" s="157"/>
      <c r="I37" s="217" t="str">
        <f>IFERROR(IF($B37="","",VLOOKUP($B37,構成員情報!$P$5:$AB$103,4,FALSE)),"")</f>
        <v/>
      </c>
      <c r="J37" s="156"/>
      <c r="K37" s="156"/>
      <c r="L37" s="157"/>
      <c r="M37" s="158" t="str">
        <f>IFERROR(IF($B37="","",VLOOKUP($B37,構成員情報!$P$5:$AB$103,5,FALSE)),"")</f>
        <v/>
      </c>
      <c r="N37" s="158"/>
      <c r="O37" s="158"/>
      <c r="P37" s="158"/>
      <c r="Q37" s="158"/>
      <c r="R37" s="158" t="str">
        <f>IFERROR(IF($B37="","",VLOOKUP($B37,構成員情報!$P$5:$AB$103,6,FALSE)),"")</f>
        <v/>
      </c>
      <c r="S37" s="158"/>
      <c r="T37" s="158"/>
      <c r="U37" s="158"/>
      <c r="V37" s="158"/>
      <c r="W37" s="158"/>
      <c r="X37" s="158" t="str">
        <f>IFERROR(IF($B37="","",VLOOKUP($B37,構成員情報!$P$5:$AB$103,7,FALSE)),"")</f>
        <v/>
      </c>
      <c r="Y37" s="158"/>
      <c r="Z37" s="158"/>
      <c r="AA37" s="158"/>
      <c r="AB37" s="158"/>
      <c r="AC37" s="158"/>
      <c r="AD37" s="158" t="str">
        <f>IFERROR(IF($B37="","",VLOOKUP($B37,構成員情報!$P$5:$AB$103,8,FALSE)),"")</f>
        <v/>
      </c>
      <c r="AE37" s="158"/>
      <c r="AF37" s="220" t="str">
        <f>IFERROR(IF($B37="","",VLOOKUP($B37,構成員情報!$P$5:$AB$103,9,FALSE)),"")</f>
        <v/>
      </c>
      <c r="AG37" s="221"/>
      <c r="AH37" s="78" t="str">
        <f>IFERROR(IF($B37="","",VLOOKUP($B37,構成員情報!$P$5:$AB$103,10,FALSE)),"")</f>
        <v/>
      </c>
      <c r="AI37" s="78" t="str">
        <f>IFERROR(IF($B37="","",VLOOKUP($B37,構成員情報!$P$5:$AB$103,11,FALSE)),"")</f>
        <v/>
      </c>
      <c r="AJ37" s="79" t="str">
        <f>IFERROR(IF($B37="","",VLOOKUP($B37,構成員情報!$P$5:$AB$103,12,FALSE)),"")</f>
        <v/>
      </c>
      <c r="AK37" s="220" t="str">
        <f>IFERROR(IF($B37="","",VLOOKUP($B37,構成員情報!$P$5:$AB$103,13,FALSE)),"")</f>
        <v/>
      </c>
      <c r="AL37" s="222"/>
      <c r="AM37" s="222" t="str">
        <f>IF($B37="","",VLOOKUP($B37,構成員情報!$P$5:$AB$103,2,FALSE))</f>
        <v/>
      </c>
      <c r="AN37" s="222"/>
      <c r="AO37" s="222" t="str">
        <f>IF($B37="","",VLOOKUP($B37,構成員情報!$P$5:$AB$103,2,FALSE))</f>
        <v/>
      </c>
      <c r="AP37" s="223"/>
    </row>
    <row r="38" spans="1:42" s="14" customFormat="1" ht="18" customHeight="1" x14ac:dyDescent="0.2">
      <c r="A38" s="95">
        <v>19</v>
      </c>
      <c r="B38" s="158"/>
      <c r="C38" s="158"/>
      <c r="D38" s="177" t="str">
        <f>IFERROR(IF($B38="","",VLOOKUP($B38,構成員情報!$P$5:$AB$103,2,FALSE)),"")</f>
        <v/>
      </c>
      <c r="E38" s="177"/>
      <c r="F38" s="217" t="str">
        <f>IFERROR(IF($B38="","",VLOOKUP($B38,構成員情報!$P$5:$AB$103,3,FALSE)),"－")</f>
        <v/>
      </c>
      <c r="G38" s="156"/>
      <c r="H38" s="157"/>
      <c r="I38" s="217" t="str">
        <f>IFERROR(IF($B38="","",VLOOKUP($B38,構成員情報!$P$5:$AB$103,4,FALSE)),"")</f>
        <v/>
      </c>
      <c r="J38" s="156"/>
      <c r="K38" s="156"/>
      <c r="L38" s="157"/>
      <c r="M38" s="158" t="str">
        <f>IFERROR(IF($B38="","",VLOOKUP($B38,構成員情報!$P$5:$AB$103,5,FALSE)),"")</f>
        <v/>
      </c>
      <c r="N38" s="158"/>
      <c r="O38" s="158"/>
      <c r="P38" s="158"/>
      <c r="Q38" s="158"/>
      <c r="R38" s="158" t="str">
        <f>IFERROR(IF($B38="","",VLOOKUP($B38,構成員情報!$P$5:$AB$103,6,FALSE)),"")</f>
        <v/>
      </c>
      <c r="S38" s="158"/>
      <c r="T38" s="158"/>
      <c r="U38" s="158"/>
      <c r="V38" s="158"/>
      <c r="W38" s="158"/>
      <c r="X38" s="158" t="str">
        <f>IFERROR(IF($B38="","",VLOOKUP($B38,構成員情報!$P$5:$AB$103,7,FALSE)),"")</f>
        <v/>
      </c>
      <c r="Y38" s="158"/>
      <c r="Z38" s="158"/>
      <c r="AA38" s="158"/>
      <c r="AB38" s="158"/>
      <c r="AC38" s="158"/>
      <c r="AD38" s="158" t="str">
        <f>IFERROR(IF($B38="","",VLOOKUP($B38,構成員情報!$P$5:$AB$103,8,FALSE)),"")</f>
        <v/>
      </c>
      <c r="AE38" s="158"/>
      <c r="AF38" s="220" t="str">
        <f>IFERROR(IF($B38="","",VLOOKUP($B38,構成員情報!$P$5:$AB$103,9,FALSE)),"")</f>
        <v/>
      </c>
      <c r="AG38" s="221"/>
      <c r="AH38" s="78" t="str">
        <f>IFERROR(IF($B38="","",VLOOKUP($B38,構成員情報!$P$5:$AB$103,10,FALSE)),"")</f>
        <v/>
      </c>
      <c r="AI38" s="78" t="str">
        <f>IFERROR(IF($B38="","",VLOOKUP($B38,構成員情報!$P$5:$AB$103,11,FALSE)),"")</f>
        <v/>
      </c>
      <c r="AJ38" s="79" t="str">
        <f>IFERROR(IF($B38="","",VLOOKUP($B38,構成員情報!$P$5:$AB$103,12,FALSE)),"")</f>
        <v/>
      </c>
      <c r="AK38" s="220" t="str">
        <f>IFERROR(IF($B38="","",VLOOKUP($B38,構成員情報!$P$5:$AB$103,13,FALSE)),"")</f>
        <v/>
      </c>
      <c r="AL38" s="222"/>
      <c r="AM38" s="222" t="str">
        <f>IF($B38="","",VLOOKUP($B38,構成員情報!$P$5:$AB$103,2,FALSE))</f>
        <v/>
      </c>
      <c r="AN38" s="222"/>
      <c r="AO38" s="222" t="str">
        <f>IF($B38="","",VLOOKUP($B38,構成員情報!$P$5:$AB$103,2,FALSE))</f>
        <v/>
      </c>
      <c r="AP38" s="223"/>
    </row>
    <row r="39" spans="1:42" s="14" customFormat="1" ht="18" customHeight="1" x14ac:dyDescent="0.2">
      <c r="A39" s="95">
        <v>20</v>
      </c>
      <c r="B39" s="158"/>
      <c r="C39" s="158"/>
      <c r="D39" s="177" t="str">
        <f>IFERROR(IF($B39="","",VLOOKUP($B39,構成員情報!$P$5:$AB$103,2,FALSE)),"")</f>
        <v/>
      </c>
      <c r="E39" s="177"/>
      <c r="F39" s="217" t="str">
        <f>IFERROR(IF($B39="","",VLOOKUP($B39,構成員情報!$P$5:$AB$103,3,FALSE)),"－")</f>
        <v/>
      </c>
      <c r="G39" s="156"/>
      <c r="H39" s="157"/>
      <c r="I39" s="217" t="str">
        <f>IFERROR(IF($B39="","",VLOOKUP($B39,構成員情報!$P$5:$AB$103,4,FALSE)),"")</f>
        <v/>
      </c>
      <c r="J39" s="156"/>
      <c r="K39" s="156"/>
      <c r="L39" s="157"/>
      <c r="M39" s="158" t="str">
        <f>IFERROR(IF($B39="","",VLOOKUP($B39,構成員情報!$P$5:$AB$103,5,FALSE)),"")</f>
        <v/>
      </c>
      <c r="N39" s="158"/>
      <c r="O39" s="158"/>
      <c r="P39" s="158"/>
      <c r="Q39" s="158"/>
      <c r="R39" s="158" t="str">
        <f>IFERROR(IF($B39="","",VLOOKUP($B39,構成員情報!$P$5:$AB$103,6,FALSE)),"")</f>
        <v/>
      </c>
      <c r="S39" s="158"/>
      <c r="T39" s="158"/>
      <c r="U39" s="158"/>
      <c r="V39" s="158"/>
      <c r="W39" s="158"/>
      <c r="X39" s="158" t="str">
        <f>IFERROR(IF($B39="","",VLOOKUP($B39,構成員情報!$P$5:$AB$103,7,FALSE)),"")</f>
        <v/>
      </c>
      <c r="Y39" s="158"/>
      <c r="Z39" s="158"/>
      <c r="AA39" s="158"/>
      <c r="AB39" s="158"/>
      <c r="AC39" s="158"/>
      <c r="AD39" s="158" t="str">
        <f>IFERROR(IF($B39="","",VLOOKUP($B39,構成員情報!$P$5:$AB$103,8,FALSE)),"")</f>
        <v/>
      </c>
      <c r="AE39" s="158"/>
      <c r="AF39" s="220" t="str">
        <f>IFERROR(IF($B39="","",VLOOKUP($B39,構成員情報!$P$5:$AB$103,9,FALSE)),"")</f>
        <v/>
      </c>
      <c r="AG39" s="221"/>
      <c r="AH39" s="78" t="str">
        <f>IFERROR(IF($B39="","",VLOOKUP($B39,構成員情報!$P$5:$AB$103,10,FALSE)),"")</f>
        <v/>
      </c>
      <c r="AI39" s="78" t="str">
        <f>IFERROR(IF($B39="","",VLOOKUP($B39,構成員情報!$P$5:$AB$103,11,FALSE)),"")</f>
        <v/>
      </c>
      <c r="AJ39" s="79" t="str">
        <f>IFERROR(IF($B39="","",VLOOKUP($B39,構成員情報!$P$5:$AB$103,12,FALSE)),"")</f>
        <v/>
      </c>
      <c r="AK39" s="220" t="str">
        <f>IFERROR(IF($B39="","",VLOOKUP($B39,構成員情報!$P$5:$AB$103,13,FALSE)),"")</f>
        <v/>
      </c>
      <c r="AL39" s="222"/>
      <c r="AM39" s="222" t="str">
        <f>IF($B39="","",VLOOKUP($B39,構成員情報!$P$5:$AB$103,2,FALSE))</f>
        <v/>
      </c>
      <c r="AN39" s="222"/>
      <c r="AO39" s="222" t="str">
        <f>IF($B39="","",VLOOKUP($B39,構成員情報!$P$5:$AB$103,2,FALSE))</f>
        <v/>
      </c>
      <c r="AP39" s="223"/>
    </row>
    <row r="40" spans="1:42" s="14" customFormat="1" ht="18" customHeight="1" x14ac:dyDescent="0.2">
      <c r="A40" s="95">
        <v>21</v>
      </c>
      <c r="B40" s="158"/>
      <c r="C40" s="158"/>
      <c r="D40" s="177" t="str">
        <f>IFERROR(IF($B40="","",VLOOKUP($B40,構成員情報!$P$5:$AB$103,2,FALSE)),"")</f>
        <v/>
      </c>
      <c r="E40" s="177"/>
      <c r="F40" s="217" t="str">
        <f>IFERROR(IF($B40="","",VLOOKUP($B40,構成員情報!$P$5:$AB$103,3,FALSE)),"－")</f>
        <v/>
      </c>
      <c r="G40" s="156"/>
      <c r="H40" s="157"/>
      <c r="I40" s="217" t="str">
        <f>IFERROR(IF($B40="","",VLOOKUP($B40,構成員情報!$P$5:$AB$103,4,FALSE)),"")</f>
        <v/>
      </c>
      <c r="J40" s="156"/>
      <c r="K40" s="156"/>
      <c r="L40" s="157"/>
      <c r="M40" s="158" t="str">
        <f>IFERROR(IF($B40="","",VLOOKUP($B40,構成員情報!$P$5:$AB$103,5,FALSE)),"")</f>
        <v/>
      </c>
      <c r="N40" s="158"/>
      <c r="O40" s="158"/>
      <c r="P40" s="158"/>
      <c r="Q40" s="158"/>
      <c r="R40" s="158" t="str">
        <f>IFERROR(IF($B40="","",VLOOKUP($B40,構成員情報!$P$5:$AB$103,6,FALSE)),"")</f>
        <v/>
      </c>
      <c r="S40" s="158"/>
      <c r="T40" s="158"/>
      <c r="U40" s="158"/>
      <c r="V40" s="158"/>
      <c r="W40" s="158"/>
      <c r="X40" s="158" t="str">
        <f>IFERROR(IF($B40="","",VLOOKUP($B40,構成員情報!$P$5:$AB$103,7,FALSE)),"")</f>
        <v/>
      </c>
      <c r="Y40" s="158"/>
      <c r="Z40" s="158"/>
      <c r="AA40" s="158"/>
      <c r="AB40" s="158"/>
      <c r="AC40" s="158"/>
      <c r="AD40" s="158" t="str">
        <f>IFERROR(IF($B40="","",VLOOKUP($B40,構成員情報!$P$5:$AB$103,8,FALSE)),"")</f>
        <v/>
      </c>
      <c r="AE40" s="158"/>
      <c r="AF40" s="220" t="str">
        <f>IFERROR(IF($B40="","",VLOOKUP($B40,構成員情報!$P$5:$AB$103,9,FALSE)),"")</f>
        <v/>
      </c>
      <c r="AG40" s="221"/>
      <c r="AH40" s="78" t="str">
        <f>IFERROR(IF($B40="","",VLOOKUP($B40,構成員情報!$P$5:$AB$103,10,FALSE)),"")</f>
        <v/>
      </c>
      <c r="AI40" s="78" t="str">
        <f>IFERROR(IF($B40="","",VLOOKUP($B40,構成員情報!$P$5:$AB$103,11,FALSE)),"")</f>
        <v/>
      </c>
      <c r="AJ40" s="79" t="str">
        <f>IFERROR(IF($B40="","",VLOOKUP($B40,構成員情報!$P$5:$AB$103,12,FALSE)),"")</f>
        <v/>
      </c>
      <c r="AK40" s="220" t="str">
        <f>IFERROR(IF($B40="","",VLOOKUP($B40,構成員情報!$P$5:$AB$103,13,FALSE)),"")</f>
        <v/>
      </c>
      <c r="AL40" s="222"/>
      <c r="AM40" s="222" t="str">
        <f>IF($B40="","",VLOOKUP($B40,構成員情報!$P$5:$AB$103,2,FALSE))</f>
        <v/>
      </c>
      <c r="AN40" s="222"/>
      <c r="AO40" s="222" t="str">
        <f>IF($B40="","",VLOOKUP($B40,構成員情報!$P$5:$AB$103,2,FALSE))</f>
        <v/>
      </c>
      <c r="AP40" s="223"/>
    </row>
    <row r="41" spans="1:42" s="14" customFormat="1" ht="18" customHeight="1" x14ac:dyDescent="0.2">
      <c r="A41" s="95">
        <v>22</v>
      </c>
      <c r="B41" s="158"/>
      <c r="C41" s="158"/>
      <c r="D41" s="177" t="str">
        <f>IFERROR(IF($B41="","",VLOOKUP($B41,構成員情報!$P$5:$AB$103,2,FALSE)),"")</f>
        <v/>
      </c>
      <c r="E41" s="177"/>
      <c r="F41" s="217" t="str">
        <f>IFERROR(IF($B41="","",VLOOKUP($B41,構成員情報!$P$5:$AB$103,3,FALSE)),"－")</f>
        <v/>
      </c>
      <c r="G41" s="156"/>
      <c r="H41" s="157"/>
      <c r="I41" s="217" t="str">
        <f>IFERROR(IF($B41="","",VLOOKUP($B41,構成員情報!$P$5:$AB$103,4,FALSE)),"")</f>
        <v/>
      </c>
      <c r="J41" s="156"/>
      <c r="K41" s="156"/>
      <c r="L41" s="157"/>
      <c r="M41" s="158" t="str">
        <f>IFERROR(IF($B41="","",VLOOKUP($B41,構成員情報!$P$5:$AB$103,5,FALSE)),"")</f>
        <v/>
      </c>
      <c r="N41" s="158"/>
      <c r="O41" s="158"/>
      <c r="P41" s="158"/>
      <c r="Q41" s="158"/>
      <c r="R41" s="158" t="str">
        <f>IFERROR(IF($B41="","",VLOOKUP($B41,構成員情報!$P$5:$AB$103,6,FALSE)),"")</f>
        <v/>
      </c>
      <c r="S41" s="158"/>
      <c r="T41" s="158"/>
      <c r="U41" s="158"/>
      <c r="V41" s="158"/>
      <c r="W41" s="158"/>
      <c r="X41" s="158" t="str">
        <f>IFERROR(IF($B41="","",VLOOKUP($B41,構成員情報!$P$5:$AB$103,7,FALSE)),"")</f>
        <v/>
      </c>
      <c r="Y41" s="158"/>
      <c r="Z41" s="158"/>
      <c r="AA41" s="158"/>
      <c r="AB41" s="158"/>
      <c r="AC41" s="158"/>
      <c r="AD41" s="158" t="str">
        <f>IFERROR(IF($B41="","",VLOOKUP($B41,構成員情報!$P$5:$AB$103,8,FALSE)),"")</f>
        <v/>
      </c>
      <c r="AE41" s="158"/>
      <c r="AF41" s="220" t="str">
        <f>IFERROR(IF($B41="","",VLOOKUP($B41,構成員情報!$P$5:$AB$103,9,FALSE)),"")</f>
        <v/>
      </c>
      <c r="AG41" s="221"/>
      <c r="AH41" s="78" t="str">
        <f>IFERROR(IF($B41="","",VLOOKUP($B41,構成員情報!$P$5:$AB$103,10,FALSE)),"")</f>
        <v/>
      </c>
      <c r="AI41" s="78" t="str">
        <f>IFERROR(IF($B41="","",VLOOKUP($B41,構成員情報!$P$5:$AB$103,11,FALSE)),"")</f>
        <v/>
      </c>
      <c r="AJ41" s="79" t="str">
        <f>IFERROR(IF($B41="","",VLOOKUP($B41,構成員情報!$P$5:$AB$103,12,FALSE)),"")</f>
        <v/>
      </c>
      <c r="AK41" s="220" t="str">
        <f>IFERROR(IF($B41="","",VLOOKUP($B41,構成員情報!$P$5:$AB$103,13,FALSE)),"")</f>
        <v/>
      </c>
      <c r="AL41" s="222"/>
      <c r="AM41" s="222" t="str">
        <f>IF($B41="","",VLOOKUP($B41,構成員情報!$P$5:$AB$103,2,FALSE))</f>
        <v/>
      </c>
      <c r="AN41" s="222"/>
      <c r="AO41" s="222" t="str">
        <f>IF($B41="","",VLOOKUP($B41,構成員情報!$P$5:$AB$103,2,FALSE))</f>
        <v/>
      </c>
      <c r="AP41" s="223"/>
    </row>
    <row r="42" spans="1:42" s="14" customFormat="1" ht="18" customHeight="1" x14ac:dyDescent="0.2">
      <c r="A42" s="95">
        <v>23</v>
      </c>
      <c r="B42" s="158"/>
      <c r="C42" s="158"/>
      <c r="D42" s="177" t="str">
        <f>IFERROR(IF($B42="","",VLOOKUP($B42,構成員情報!$P$5:$AB$103,2,FALSE)),"")</f>
        <v/>
      </c>
      <c r="E42" s="177"/>
      <c r="F42" s="217" t="str">
        <f>IFERROR(IF($B42="","",VLOOKUP($B42,構成員情報!$P$5:$AB$103,3,FALSE)),"－")</f>
        <v/>
      </c>
      <c r="G42" s="156"/>
      <c r="H42" s="157"/>
      <c r="I42" s="217" t="str">
        <f>IFERROR(IF($B42="","",VLOOKUP($B42,構成員情報!$P$5:$AB$103,4,FALSE)),"")</f>
        <v/>
      </c>
      <c r="J42" s="156"/>
      <c r="K42" s="156"/>
      <c r="L42" s="157"/>
      <c r="M42" s="158" t="str">
        <f>IFERROR(IF($B42="","",VLOOKUP($B42,構成員情報!$P$5:$AB$103,5,FALSE)),"")</f>
        <v/>
      </c>
      <c r="N42" s="158"/>
      <c r="O42" s="158"/>
      <c r="P42" s="158"/>
      <c r="Q42" s="158"/>
      <c r="R42" s="158" t="str">
        <f>IFERROR(IF($B42="","",VLOOKUP($B42,構成員情報!$P$5:$AB$103,6,FALSE)),"")</f>
        <v/>
      </c>
      <c r="S42" s="158"/>
      <c r="T42" s="158"/>
      <c r="U42" s="158"/>
      <c r="V42" s="158"/>
      <c r="W42" s="158"/>
      <c r="X42" s="158" t="str">
        <f>IFERROR(IF($B42="","",VLOOKUP($B42,構成員情報!$P$5:$AB$103,7,FALSE)),"")</f>
        <v/>
      </c>
      <c r="Y42" s="158"/>
      <c r="Z42" s="158"/>
      <c r="AA42" s="158"/>
      <c r="AB42" s="158"/>
      <c r="AC42" s="158"/>
      <c r="AD42" s="158" t="str">
        <f>IFERROR(IF($B42="","",VLOOKUP($B42,構成員情報!$P$5:$AB$103,8,FALSE)),"")</f>
        <v/>
      </c>
      <c r="AE42" s="158"/>
      <c r="AF42" s="220" t="str">
        <f>IFERROR(IF($B42="","",VLOOKUP($B42,構成員情報!$P$5:$AB$103,9,FALSE)),"")</f>
        <v/>
      </c>
      <c r="AG42" s="221"/>
      <c r="AH42" s="78" t="str">
        <f>IFERROR(IF($B42="","",VLOOKUP($B42,構成員情報!$P$5:$AB$103,10,FALSE)),"")</f>
        <v/>
      </c>
      <c r="AI42" s="78" t="str">
        <f>IFERROR(IF($B42="","",VLOOKUP($B42,構成員情報!$P$5:$AB$103,11,FALSE)),"")</f>
        <v/>
      </c>
      <c r="AJ42" s="79" t="str">
        <f>IFERROR(IF($B42="","",VLOOKUP($B42,構成員情報!$P$5:$AB$103,12,FALSE)),"")</f>
        <v/>
      </c>
      <c r="AK42" s="220" t="str">
        <f>IFERROR(IF($B42="","",VLOOKUP($B42,構成員情報!$P$5:$AB$103,13,FALSE)),"")</f>
        <v/>
      </c>
      <c r="AL42" s="222"/>
      <c r="AM42" s="222" t="str">
        <f>IF($B42="","",VLOOKUP($B42,構成員情報!$P$5:$AB$103,2,FALSE))</f>
        <v/>
      </c>
      <c r="AN42" s="222"/>
      <c r="AO42" s="222" t="str">
        <f>IF($B42="","",VLOOKUP($B42,構成員情報!$P$5:$AB$103,2,FALSE))</f>
        <v/>
      </c>
      <c r="AP42" s="223"/>
    </row>
    <row r="43" spans="1:42" s="14" customFormat="1" ht="18" customHeight="1" x14ac:dyDescent="0.2">
      <c r="A43" s="95">
        <v>24</v>
      </c>
      <c r="B43" s="158"/>
      <c r="C43" s="158"/>
      <c r="D43" s="177" t="str">
        <f>IFERROR(IF($B43="","",VLOOKUP($B43,構成員情報!$P$5:$AB$103,2,FALSE)),"")</f>
        <v/>
      </c>
      <c r="E43" s="177"/>
      <c r="F43" s="217" t="str">
        <f>IFERROR(IF($B43="","",VLOOKUP($B43,構成員情報!$P$5:$AB$103,3,FALSE)),"－")</f>
        <v/>
      </c>
      <c r="G43" s="156"/>
      <c r="H43" s="157"/>
      <c r="I43" s="217" t="str">
        <f>IFERROR(IF($B43="","",VLOOKUP($B43,構成員情報!$P$5:$AB$103,4,FALSE)),"")</f>
        <v/>
      </c>
      <c r="J43" s="156"/>
      <c r="K43" s="156"/>
      <c r="L43" s="157"/>
      <c r="M43" s="158" t="str">
        <f>IFERROR(IF($B43="","",VLOOKUP($B43,構成員情報!$P$5:$AB$103,5,FALSE)),"")</f>
        <v/>
      </c>
      <c r="N43" s="158"/>
      <c r="O43" s="158"/>
      <c r="P43" s="158"/>
      <c r="Q43" s="158"/>
      <c r="R43" s="158" t="str">
        <f>IFERROR(IF($B43="","",VLOOKUP($B43,構成員情報!$P$5:$AB$103,6,FALSE)),"")</f>
        <v/>
      </c>
      <c r="S43" s="158"/>
      <c r="T43" s="158"/>
      <c r="U43" s="158"/>
      <c r="V43" s="158"/>
      <c r="W43" s="158"/>
      <c r="X43" s="158" t="str">
        <f>IFERROR(IF($B43="","",VLOOKUP($B43,構成員情報!$P$5:$AB$103,7,FALSE)),"")</f>
        <v/>
      </c>
      <c r="Y43" s="158"/>
      <c r="Z43" s="158"/>
      <c r="AA43" s="158"/>
      <c r="AB43" s="158"/>
      <c r="AC43" s="158"/>
      <c r="AD43" s="158" t="str">
        <f>IFERROR(IF($B43="","",VLOOKUP($B43,構成員情報!$P$5:$AB$103,8,FALSE)),"")</f>
        <v/>
      </c>
      <c r="AE43" s="158"/>
      <c r="AF43" s="220" t="str">
        <f>IFERROR(IF($B43="","",VLOOKUP($B43,構成員情報!$P$5:$AB$103,9,FALSE)),"")</f>
        <v/>
      </c>
      <c r="AG43" s="221"/>
      <c r="AH43" s="78" t="str">
        <f>IFERROR(IF($B43="","",VLOOKUP($B43,構成員情報!$P$5:$AB$103,10,FALSE)),"")</f>
        <v/>
      </c>
      <c r="AI43" s="78" t="str">
        <f>IFERROR(IF($B43="","",VLOOKUP($B43,構成員情報!$P$5:$AB$103,11,FALSE)),"")</f>
        <v/>
      </c>
      <c r="AJ43" s="79" t="str">
        <f>IFERROR(IF($B43="","",VLOOKUP($B43,構成員情報!$P$5:$AB$103,12,FALSE)),"")</f>
        <v/>
      </c>
      <c r="AK43" s="220" t="str">
        <f>IFERROR(IF($B43="","",VLOOKUP($B43,構成員情報!$P$5:$AB$103,13,FALSE)),"")</f>
        <v/>
      </c>
      <c r="AL43" s="222"/>
      <c r="AM43" s="222" t="str">
        <f>IF($B43="","",VLOOKUP($B43,構成員情報!$P$5:$AB$103,2,FALSE))</f>
        <v/>
      </c>
      <c r="AN43" s="222"/>
      <c r="AO43" s="222" t="str">
        <f>IF($B43="","",VLOOKUP($B43,構成員情報!$P$5:$AB$103,2,FALSE))</f>
        <v/>
      </c>
      <c r="AP43" s="223"/>
    </row>
    <row r="44" spans="1:42" s="14" customFormat="1" ht="18" customHeight="1" thickBot="1" x14ac:dyDescent="0.25">
      <c r="A44" s="96">
        <v>25</v>
      </c>
      <c r="B44" s="171"/>
      <c r="C44" s="171"/>
      <c r="D44" s="239" t="str">
        <f>IFERROR(IF($B44="","",VLOOKUP($B44,構成員情報!$P$5:$AB$103,2,FALSE)),"")</f>
        <v/>
      </c>
      <c r="E44" s="239"/>
      <c r="F44" s="182" t="str">
        <f>IFERROR(IF($B44="","",VLOOKUP($B44,構成員情報!$P$5:$AB$103,3,FALSE)),"－")</f>
        <v/>
      </c>
      <c r="G44" s="240"/>
      <c r="H44" s="241"/>
      <c r="I44" s="182" t="str">
        <f>IFERROR(IF($B44="","",VLOOKUP($B44,構成員情報!$P$5:$AB$103,4,FALSE)),"")</f>
        <v/>
      </c>
      <c r="J44" s="240"/>
      <c r="K44" s="240"/>
      <c r="L44" s="241"/>
      <c r="M44" s="171" t="str">
        <f>IFERROR(IF($B44="","",VLOOKUP($B44,構成員情報!$P$5:$AB$103,5,FALSE)),"")</f>
        <v/>
      </c>
      <c r="N44" s="171"/>
      <c r="O44" s="171"/>
      <c r="P44" s="171"/>
      <c r="Q44" s="171"/>
      <c r="R44" s="171" t="str">
        <f>IFERROR(IF($B44="","",VLOOKUP($B44,構成員情報!$P$5:$AB$103,6,FALSE)),"")</f>
        <v/>
      </c>
      <c r="S44" s="171"/>
      <c r="T44" s="171"/>
      <c r="U44" s="171"/>
      <c r="V44" s="171"/>
      <c r="W44" s="171"/>
      <c r="X44" s="171" t="str">
        <f>IFERROR(IF($B44="","",VLOOKUP($B44,構成員情報!$P$5:$AB$103,7,FALSE)),"")</f>
        <v/>
      </c>
      <c r="Y44" s="171"/>
      <c r="Z44" s="171"/>
      <c r="AA44" s="171"/>
      <c r="AB44" s="171"/>
      <c r="AC44" s="171"/>
      <c r="AD44" s="171" t="str">
        <f>IFERROR(IF($B44="","",VLOOKUP($B44,構成員情報!$P$5:$AB$103,8,FALSE)),"")</f>
        <v/>
      </c>
      <c r="AE44" s="171"/>
      <c r="AF44" s="224" t="str">
        <f>IFERROR(IF($B44="","",VLOOKUP($B44,構成員情報!$P$5:$AB$103,9,FALSE)),"")</f>
        <v/>
      </c>
      <c r="AG44" s="242"/>
      <c r="AH44" s="80" t="str">
        <f>IFERROR(IF($B44="","",VLOOKUP($B44,構成員情報!$P$5:$AB$103,10,FALSE)),"")</f>
        <v/>
      </c>
      <c r="AI44" s="80" t="str">
        <f>IFERROR(IF($B44="","",VLOOKUP($B44,構成員情報!$P$5:$AB$103,11,FALSE)),"")</f>
        <v/>
      </c>
      <c r="AJ44" s="81" t="str">
        <f>IFERROR(IF($B44="","",VLOOKUP($B44,構成員情報!$P$5:$AB$103,12,FALSE)),"")</f>
        <v/>
      </c>
      <c r="AK44" s="224" t="str">
        <f>IFERROR(IF($B44="","",VLOOKUP($B44,構成員情報!$P$5:$AB$103,13,FALSE)),"")</f>
        <v/>
      </c>
      <c r="AL44" s="225"/>
      <c r="AM44" s="225" t="str">
        <f>IF($B44="","",VLOOKUP($B44,構成員情報!$P$5:$AB$103,2,FALSE))</f>
        <v/>
      </c>
      <c r="AN44" s="225"/>
      <c r="AO44" s="225" t="str">
        <f>IF($B44="","",VLOOKUP($B44,構成員情報!$P$5:$AB$103,2,FALSE))</f>
        <v/>
      </c>
      <c r="AP44" s="226"/>
    </row>
    <row r="45" spans="1:42" s="14" customFormat="1" ht="7.2" customHeight="1" thickBot="1" x14ac:dyDescent="0.25">
      <c r="A45" s="67"/>
      <c r="B45" s="68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70"/>
      <c r="AD45" s="70"/>
      <c r="AE45" s="70"/>
      <c r="AF45" s="70"/>
      <c r="AG45" s="71"/>
      <c r="AH45" s="71"/>
      <c r="AI45" s="72"/>
      <c r="AJ45" s="72"/>
      <c r="AK45" s="72"/>
      <c r="AL45" s="72"/>
      <c r="AM45" s="72"/>
      <c r="AN45" s="72"/>
      <c r="AO45" s="72"/>
      <c r="AP45" s="73"/>
    </row>
    <row r="46" spans="1:42" s="14" customFormat="1" ht="16.8" customHeight="1" x14ac:dyDescent="0.2">
      <c r="A46" s="227" t="s">
        <v>28</v>
      </c>
      <c r="B46" s="15" t="s">
        <v>5</v>
      </c>
      <c r="C46" s="230" t="s">
        <v>136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1"/>
    </row>
    <row r="47" spans="1:42" s="14" customFormat="1" ht="16.8" customHeight="1" x14ac:dyDescent="0.2">
      <c r="A47" s="228"/>
      <c r="B47" s="16" t="s">
        <v>6</v>
      </c>
      <c r="C47" s="232" t="s">
        <v>98</v>
      </c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3"/>
    </row>
    <row r="48" spans="1:42" s="14" customFormat="1" ht="16.8" customHeight="1" x14ac:dyDescent="0.2">
      <c r="A48" s="228"/>
      <c r="B48" s="16" t="s">
        <v>7</v>
      </c>
      <c r="C48" s="232" t="s">
        <v>112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3"/>
    </row>
    <row r="49" spans="1:42" s="14" customFormat="1" ht="16.8" customHeight="1" x14ac:dyDescent="0.2">
      <c r="A49" s="228"/>
      <c r="B49" s="16" t="s">
        <v>8</v>
      </c>
      <c r="C49" s="232" t="s">
        <v>113</v>
      </c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3"/>
    </row>
    <row r="50" spans="1:42" s="14" customFormat="1" ht="16.8" customHeight="1" thickBot="1" x14ac:dyDescent="0.25">
      <c r="A50" s="229"/>
      <c r="B50" s="17" t="s">
        <v>21</v>
      </c>
      <c r="C50" s="234" t="s">
        <v>22</v>
      </c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5"/>
    </row>
    <row r="51" spans="1:42" s="14" customFormat="1" ht="7.2" customHeight="1" x14ac:dyDescent="0.2"/>
    <row r="52" spans="1:42" s="18" customFormat="1" ht="16.5" customHeight="1" x14ac:dyDescent="0.2">
      <c r="B52" s="246" t="s">
        <v>135</v>
      </c>
      <c r="C52" s="246"/>
      <c r="D52" s="246"/>
      <c r="E52" s="246"/>
      <c r="F52" s="246"/>
      <c r="G52" s="246"/>
      <c r="H52" s="246"/>
      <c r="I52" s="246"/>
      <c r="J52" s="246"/>
      <c r="L52" s="247" t="s">
        <v>49</v>
      </c>
      <c r="M52" s="247"/>
      <c r="N52" s="247"/>
      <c r="O52" s="247" t="s">
        <v>48</v>
      </c>
      <c r="P52" s="247"/>
      <c r="Q52" s="247"/>
      <c r="R52" s="247"/>
      <c r="S52" s="247"/>
      <c r="T52" s="247"/>
      <c r="U52" s="247"/>
      <c r="V52" s="247" t="s">
        <v>47</v>
      </c>
      <c r="W52" s="247"/>
    </row>
    <row r="53" spans="1:42" s="14" customFormat="1" ht="3.75" customHeight="1" x14ac:dyDescent="0.2"/>
    <row r="54" spans="1:42" s="14" customFormat="1" ht="19.2" customHeight="1" x14ac:dyDescent="0.2">
      <c r="B54" s="14" t="s">
        <v>27</v>
      </c>
    </row>
    <row r="55" spans="1:42" s="14" customFormat="1" ht="18" customHeight="1" x14ac:dyDescent="0.2">
      <c r="C55" s="248"/>
      <c r="D55" s="248"/>
      <c r="E55" s="10"/>
      <c r="F55" s="238" t="str">
        <f ca="1">TEXT(TODAY(),"gggg"&amp;" ")</f>
        <v xml:space="preserve">令和 </v>
      </c>
      <c r="G55" s="238"/>
      <c r="H55" s="238" t="str">
        <f ca="1">TEXT(TODAY(),"ee"&amp;" ")</f>
        <v xml:space="preserve">08 </v>
      </c>
      <c r="I55" s="238"/>
      <c r="J55" s="18" t="s">
        <v>16</v>
      </c>
      <c r="K55" s="247"/>
      <c r="L55" s="247"/>
      <c r="M55" s="18" t="s">
        <v>17</v>
      </c>
      <c r="N55" s="247"/>
      <c r="O55" s="247"/>
      <c r="P55" s="247" t="s">
        <v>18</v>
      </c>
      <c r="Q55" s="247"/>
      <c r="S55" s="236" t="s">
        <v>46</v>
      </c>
      <c r="T55" s="236"/>
      <c r="U55" s="236"/>
      <c r="V55" s="236"/>
      <c r="W55" s="236"/>
      <c r="X55" s="236"/>
      <c r="Y55" s="237" t="str">
        <f>IF($D$3="","",$D$3)</f>
        <v/>
      </c>
      <c r="Z55" s="237"/>
      <c r="AA55" s="237"/>
      <c r="AB55" s="237"/>
      <c r="AC55" s="237"/>
      <c r="AD55" s="237"/>
      <c r="AE55" s="238" t="s">
        <v>37</v>
      </c>
      <c r="AF55" s="238"/>
      <c r="AG55" s="238"/>
      <c r="AH55" s="238"/>
      <c r="AI55" s="10"/>
      <c r="AJ55" s="10"/>
      <c r="AK55" s="19"/>
      <c r="AL55" s="19"/>
      <c r="AM55" s="19"/>
      <c r="AN55" s="19"/>
      <c r="AO55" s="19"/>
    </row>
    <row r="56" spans="1:42" ht="22.2" customHeight="1" x14ac:dyDescent="0.2">
      <c r="I56" s="20"/>
      <c r="P56" s="19"/>
      <c r="Q56" s="20"/>
      <c r="S56" s="243" t="s">
        <v>25</v>
      </c>
      <c r="T56" s="243"/>
      <c r="U56" s="243"/>
      <c r="V56" s="243"/>
      <c r="W56" s="243"/>
      <c r="X56" s="243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1"/>
      <c r="AL56" s="21"/>
      <c r="AM56" s="21"/>
      <c r="AN56" s="21"/>
      <c r="AO56" s="21"/>
      <c r="AP56" s="19"/>
    </row>
    <row r="57" spans="1:42" ht="13.8" customHeight="1" x14ac:dyDescent="0.2">
      <c r="R57" s="245" t="s">
        <v>26</v>
      </c>
      <c r="S57" s="245"/>
      <c r="T57" s="245"/>
      <c r="U57" s="245"/>
      <c r="V57" s="245"/>
      <c r="W57" s="245"/>
      <c r="X57" s="245"/>
      <c r="Y57" s="245"/>
    </row>
  </sheetData>
  <mergeCells count="367">
    <mergeCell ref="S56:X56"/>
    <mergeCell ref="Y56:AJ56"/>
    <mergeCell ref="R57:Y57"/>
    <mergeCell ref="B52:J52"/>
    <mergeCell ref="L52:N52"/>
    <mergeCell ref="O52:U52"/>
    <mergeCell ref="V52:W52"/>
    <mergeCell ref="C55:D55"/>
    <mergeCell ref="F55:G55"/>
    <mergeCell ref="H55:I55"/>
    <mergeCell ref="K55:L55"/>
    <mergeCell ref="N55:O55"/>
    <mergeCell ref="P55:Q55"/>
    <mergeCell ref="AK44:AP44"/>
    <mergeCell ref="A46:A50"/>
    <mergeCell ref="C46:AP46"/>
    <mergeCell ref="C47:AP47"/>
    <mergeCell ref="C48:AP48"/>
    <mergeCell ref="C49:AP49"/>
    <mergeCell ref="C50:AP50"/>
    <mergeCell ref="S55:X55"/>
    <mergeCell ref="Y55:AD55"/>
    <mergeCell ref="AE55:AH55"/>
    <mergeCell ref="B44:C44"/>
    <mergeCell ref="D44:E44"/>
    <mergeCell ref="F44:H44"/>
    <mergeCell ref="I44:L44"/>
    <mergeCell ref="M44:Q44"/>
    <mergeCell ref="R44:W44"/>
    <mergeCell ref="X44:AC44"/>
    <mergeCell ref="AD44:AE44"/>
    <mergeCell ref="AF44:AG44"/>
    <mergeCell ref="AK42:AP42"/>
    <mergeCell ref="B43:C43"/>
    <mergeCell ref="D43:E43"/>
    <mergeCell ref="F43:H43"/>
    <mergeCell ref="I43:L43"/>
    <mergeCell ref="M43:Q43"/>
    <mergeCell ref="R43:W43"/>
    <mergeCell ref="X43:AC43"/>
    <mergeCell ref="AD43:AE43"/>
    <mergeCell ref="AF43:AG43"/>
    <mergeCell ref="AK43:AP43"/>
    <mergeCell ref="B42:C42"/>
    <mergeCell ref="D42:E42"/>
    <mergeCell ref="F42:H42"/>
    <mergeCell ref="I42:L42"/>
    <mergeCell ref="M42:Q42"/>
    <mergeCell ref="R42:W42"/>
    <mergeCell ref="X42:AC42"/>
    <mergeCell ref="AD42:AE42"/>
    <mergeCell ref="AF42:AG42"/>
    <mergeCell ref="AK40:AP40"/>
    <mergeCell ref="B41:C41"/>
    <mergeCell ref="D41:E41"/>
    <mergeCell ref="F41:H41"/>
    <mergeCell ref="I41:L41"/>
    <mergeCell ref="M41:Q41"/>
    <mergeCell ref="R41:W41"/>
    <mergeCell ref="X41:AC41"/>
    <mergeCell ref="AD41:AE41"/>
    <mergeCell ref="AF41:AG41"/>
    <mergeCell ref="AK41:AP41"/>
    <mergeCell ref="B40:C40"/>
    <mergeCell ref="D40:E40"/>
    <mergeCell ref="F40:H40"/>
    <mergeCell ref="I40:L40"/>
    <mergeCell ref="M40:Q40"/>
    <mergeCell ref="R40:W40"/>
    <mergeCell ref="X40:AC40"/>
    <mergeCell ref="AD40:AE40"/>
    <mergeCell ref="AF40:AG40"/>
    <mergeCell ref="AK38:AP38"/>
    <mergeCell ref="B39:C39"/>
    <mergeCell ref="D39:E39"/>
    <mergeCell ref="F39:H39"/>
    <mergeCell ref="I39:L39"/>
    <mergeCell ref="M39:Q39"/>
    <mergeCell ref="R39:W39"/>
    <mergeCell ref="X39:AC39"/>
    <mergeCell ref="AD39:AE39"/>
    <mergeCell ref="AF39:AG39"/>
    <mergeCell ref="AK39:AP39"/>
    <mergeCell ref="B38:C38"/>
    <mergeCell ref="D38:E38"/>
    <mergeCell ref="F38:H38"/>
    <mergeCell ref="I38:L38"/>
    <mergeCell ref="M38:Q38"/>
    <mergeCell ref="R38:W38"/>
    <mergeCell ref="X38:AC38"/>
    <mergeCell ref="AD38:AE38"/>
    <mergeCell ref="AF38:AG38"/>
    <mergeCell ref="AK36:AP36"/>
    <mergeCell ref="B37:C37"/>
    <mergeCell ref="D37:E37"/>
    <mergeCell ref="F37:H37"/>
    <mergeCell ref="I37:L37"/>
    <mergeCell ref="M37:Q37"/>
    <mergeCell ref="R37:W37"/>
    <mergeCell ref="X37:AC37"/>
    <mergeCell ref="AD37:AE37"/>
    <mergeCell ref="AF37:AG37"/>
    <mergeCell ref="AK37:AP37"/>
    <mergeCell ref="B36:C36"/>
    <mergeCell ref="D36:E36"/>
    <mergeCell ref="F36:H36"/>
    <mergeCell ref="I36:L36"/>
    <mergeCell ref="M36:Q36"/>
    <mergeCell ref="R36:W36"/>
    <mergeCell ref="X36:AC36"/>
    <mergeCell ref="AD36:AE36"/>
    <mergeCell ref="AF36:AG36"/>
    <mergeCell ref="AK34:AP34"/>
    <mergeCell ref="B35:C35"/>
    <mergeCell ref="D35:E35"/>
    <mergeCell ref="F35:H35"/>
    <mergeCell ref="I35:L35"/>
    <mergeCell ref="M35:Q35"/>
    <mergeCell ref="R35:W35"/>
    <mergeCell ref="X35:AC35"/>
    <mergeCell ref="AD35:AE35"/>
    <mergeCell ref="AF35:AG35"/>
    <mergeCell ref="AK35:AP35"/>
    <mergeCell ref="B34:C34"/>
    <mergeCell ref="D34:E34"/>
    <mergeCell ref="F34:H34"/>
    <mergeCell ref="I34:L34"/>
    <mergeCell ref="M34:Q34"/>
    <mergeCell ref="R34:W34"/>
    <mergeCell ref="X34:AC34"/>
    <mergeCell ref="AD34:AE34"/>
    <mergeCell ref="AF34:AG34"/>
    <mergeCell ref="AK32:AP32"/>
    <mergeCell ref="B33:C33"/>
    <mergeCell ref="D33:E33"/>
    <mergeCell ref="F33:H33"/>
    <mergeCell ref="I33:L33"/>
    <mergeCell ref="M33:Q33"/>
    <mergeCell ref="R33:W33"/>
    <mergeCell ref="X33:AC33"/>
    <mergeCell ref="AD33:AE33"/>
    <mergeCell ref="AF33:AG33"/>
    <mergeCell ref="AK33:AP33"/>
    <mergeCell ref="B32:C32"/>
    <mergeCell ref="D32:E32"/>
    <mergeCell ref="F32:H32"/>
    <mergeCell ref="I32:L32"/>
    <mergeCell ref="M32:Q32"/>
    <mergeCell ref="R32:W32"/>
    <mergeCell ref="X32:AC32"/>
    <mergeCell ref="AD32:AE32"/>
    <mergeCell ref="AF32:AG32"/>
    <mergeCell ref="AK30:AP30"/>
    <mergeCell ref="B31:C31"/>
    <mergeCell ref="D31:E31"/>
    <mergeCell ref="F31:H31"/>
    <mergeCell ref="I31:L31"/>
    <mergeCell ref="M31:Q31"/>
    <mergeCell ref="R31:W31"/>
    <mergeCell ref="X31:AC31"/>
    <mergeCell ref="AD31:AE31"/>
    <mergeCell ref="AF31:AG31"/>
    <mergeCell ref="AK31:AP31"/>
    <mergeCell ref="B30:C30"/>
    <mergeCell ref="D30:E30"/>
    <mergeCell ref="F30:H30"/>
    <mergeCell ref="I30:L30"/>
    <mergeCell ref="M30:Q30"/>
    <mergeCell ref="R30:W30"/>
    <mergeCell ref="X30:AC30"/>
    <mergeCell ref="AD30:AE30"/>
    <mergeCell ref="AF30:AG30"/>
    <mergeCell ref="AK28:AP28"/>
    <mergeCell ref="B29:C29"/>
    <mergeCell ref="D29:E29"/>
    <mergeCell ref="F29:H29"/>
    <mergeCell ref="I29:L29"/>
    <mergeCell ref="M29:Q29"/>
    <mergeCell ref="R29:W29"/>
    <mergeCell ref="X29:AC29"/>
    <mergeCell ref="AD29:AE29"/>
    <mergeCell ref="AF29:AG29"/>
    <mergeCell ref="AK29:AP29"/>
    <mergeCell ref="B28:C28"/>
    <mergeCell ref="D28:E28"/>
    <mergeCell ref="F28:H28"/>
    <mergeCell ref="I28:L28"/>
    <mergeCell ref="M28:Q28"/>
    <mergeCell ref="R28:W28"/>
    <mergeCell ref="X28:AC28"/>
    <mergeCell ref="AD28:AE28"/>
    <mergeCell ref="AF28:AG28"/>
    <mergeCell ref="AK26:AP26"/>
    <mergeCell ref="B27:C27"/>
    <mergeCell ref="D27:E27"/>
    <mergeCell ref="F27:H27"/>
    <mergeCell ref="I27:L27"/>
    <mergeCell ref="M27:Q27"/>
    <mergeCell ref="R27:W27"/>
    <mergeCell ref="X27:AC27"/>
    <mergeCell ref="AD27:AE27"/>
    <mergeCell ref="AF27:AG27"/>
    <mergeCell ref="AK27:AP27"/>
    <mergeCell ref="B26:C26"/>
    <mergeCell ref="D26:E26"/>
    <mergeCell ref="F26:H26"/>
    <mergeCell ref="I26:L26"/>
    <mergeCell ref="M26:Q26"/>
    <mergeCell ref="R26:W26"/>
    <mergeCell ref="X26:AC26"/>
    <mergeCell ref="AD26:AE26"/>
    <mergeCell ref="AF26:AG26"/>
    <mergeCell ref="AK24:AP24"/>
    <mergeCell ref="B25:C25"/>
    <mergeCell ref="D25:E25"/>
    <mergeCell ref="F25:H25"/>
    <mergeCell ref="I25:L25"/>
    <mergeCell ref="M25:Q25"/>
    <mergeCell ref="R25:W25"/>
    <mergeCell ref="X25:AC25"/>
    <mergeCell ref="AD25:AE25"/>
    <mergeCell ref="AF25:AG25"/>
    <mergeCell ref="AK25:AP25"/>
    <mergeCell ref="B24:C24"/>
    <mergeCell ref="D24:E24"/>
    <mergeCell ref="F24:H24"/>
    <mergeCell ref="I24:L24"/>
    <mergeCell ref="M24:Q24"/>
    <mergeCell ref="R24:W24"/>
    <mergeCell ref="X24:AC24"/>
    <mergeCell ref="AD24:AE24"/>
    <mergeCell ref="AF24:AG24"/>
    <mergeCell ref="AK22:AP22"/>
    <mergeCell ref="B23:C23"/>
    <mergeCell ref="D23:E23"/>
    <mergeCell ref="F23:H23"/>
    <mergeCell ref="I23:L23"/>
    <mergeCell ref="M23:Q23"/>
    <mergeCell ref="R23:W23"/>
    <mergeCell ref="X23:AC23"/>
    <mergeCell ref="AD23:AE23"/>
    <mergeCell ref="AF23:AG23"/>
    <mergeCell ref="AK23:AP23"/>
    <mergeCell ref="B22:C22"/>
    <mergeCell ref="D22:E22"/>
    <mergeCell ref="F22:H22"/>
    <mergeCell ref="I22:L22"/>
    <mergeCell ref="M22:Q22"/>
    <mergeCell ref="R22:W22"/>
    <mergeCell ref="X22:AC22"/>
    <mergeCell ref="AD22:AE22"/>
    <mergeCell ref="AF22:AG22"/>
    <mergeCell ref="X20:AC20"/>
    <mergeCell ref="AD20:AE20"/>
    <mergeCell ref="AF20:AG20"/>
    <mergeCell ref="AK20:AP20"/>
    <mergeCell ref="B21:C21"/>
    <mergeCell ref="D21:E21"/>
    <mergeCell ref="F21:H21"/>
    <mergeCell ref="I21:L21"/>
    <mergeCell ref="M21:Q21"/>
    <mergeCell ref="R21:W21"/>
    <mergeCell ref="B20:C20"/>
    <mergeCell ref="D20:E20"/>
    <mergeCell ref="F20:H20"/>
    <mergeCell ref="I20:L20"/>
    <mergeCell ref="M20:Q20"/>
    <mergeCell ref="R20:W20"/>
    <mergeCell ref="X21:AC21"/>
    <mergeCell ref="AD21:AE21"/>
    <mergeCell ref="AF21:AG21"/>
    <mergeCell ref="AK21:AP21"/>
    <mergeCell ref="AI18:AI19"/>
    <mergeCell ref="AJ18:AJ19"/>
    <mergeCell ref="AK18:AP19"/>
    <mergeCell ref="I19:L19"/>
    <mergeCell ref="M19:Q19"/>
    <mergeCell ref="R19:W19"/>
    <mergeCell ref="X19:AC19"/>
    <mergeCell ref="A16:AP16"/>
    <mergeCell ref="A18:A19"/>
    <mergeCell ref="B18:C19"/>
    <mergeCell ref="D18:E19"/>
    <mergeCell ref="F18:H19"/>
    <mergeCell ref="I18:Q18"/>
    <mergeCell ref="R18:AC18"/>
    <mergeCell ref="AD18:AE19"/>
    <mergeCell ref="AF18:AG19"/>
    <mergeCell ref="AH18:AH19"/>
    <mergeCell ref="AC13:AG13"/>
    <mergeCell ref="AH13:AK13"/>
    <mergeCell ref="AL13:AP13"/>
    <mergeCell ref="B14:C14"/>
    <mergeCell ref="D14:H14"/>
    <mergeCell ref="I14:O14"/>
    <mergeCell ref="P14:V14"/>
    <mergeCell ref="W14:X14"/>
    <mergeCell ref="Z14:AB14"/>
    <mergeCell ref="AC14:AP14"/>
    <mergeCell ref="B13:C13"/>
    <mergeCell ref="D13:H13"/>
    <mergeCell ref="I13:O13"/>
    <mergeCell ref="P13:V13"/>
    <mergeCell ref="W13:X13"/>
    <mergeCell ref="Z13:AB13"/>
    <mergeCell ref="B12:C12"/>
    <mergeCell ref="D12:H12"/>
    <mergeCell ref="I12:O12"/>
    <mergeCell ref="P12:V12"/>
    <mergeCell ref="W12:X12"/>
    <mergeCell ref="Z12:AB12"/>
    <mergeCell ref="AC12:AG12"/>
    <mergeCell ref="AH12:AK12"/>
    <mergeCell ref="AL12:AP12"/>
    <mergeCell ref="B11:C11"/>
    <mergeCell ref="D11:H11"/>
    <mergeCell ref="I11:O11"/>
    <mergeCell ref="P11:V11"/>
    <mergeCell ref="W11:X11"/>
    <mergeCell ref="Z11:AB11"/>
    <mergeCell ref="AC11:AG11"/>
    <mergeCell ref="AH11:AK11"/>
    <mergeCell ref="AL11:AP11"/>
    <mergeCell ref="A7:C8"/>
    <mergeCell ref="D7:H8"/>
    <mergeCell ref="I7:M8"/>
    <mergeCell ref="N7:AD8"/>
    <mergeCell ref="AE7:AI7"/>
    <mergeCell ref="AJ7:AP7"/>
    <mergeCell ref="AE8:AI8"/>
    <mergeCell ref="AJ8:AP8"/>
    <mergeCell ref="B10:C10"/>
    <mergeCell ref="D10:H10"/>
    <mergeCell ref="I10:O10"/>
    <mergeCell ref="P10:V10"/>
    <mergeCell ref="W10:Y10"/>
    <mergeCell ref="Z10:AB10"/>
    <mergeCell ref="AC10:AG10"/>
    <mergeCell ref="AH10:AK10"/>
    <mergeCell ref="AL10:AP10"/>
    <mergeCell ref="A5:C6"/>
    <mergeCell ref="D5:H6"/>
    <mergeCell ref="I5:M6"/>
    <mergeCell ref="O5:R5"/>
    <mergeCell ref="T5:Y5"/>
    <mergeCell ref="Z5:AD5"/>
    <mergeCell ref="A3:C4"/>
    <mergeCell ref="D3:G4"/>
    <mergeCell ref="H3:J4"/>
    <mergeCell ref="K3:O4"/>
    <mergeCell ref="P3:T3"/>
    <mergeCell ref="U3:AL3"/>
    <mergeCell ref="AE5:AI5"/>
    <mergeCell ref="AJ5:AP5"/>
    <mergeCell ref="N6:AD6"/>
    <mergeCell ref="AE6:AI6"/>
    <mergeCell ref="AJ6:AP6"/>
    <mergeCell ref="D1:H1"/>
    <mergeCell ref="I1:K1"/>
    <mergeCell ref="M1:AI1"/>
    <mergeCell ref="AK1:AP1"/>
    <mergeCell ref="B2:D2"/>
    <mergeCell ref="E2:AO2"/>
    <mergeCell ref="AM3:AN4"/>
    <mergeCell ref="AO3:AP4"/>
    <mergeCell ref="P4:T4"/>
    <mergeCell ref="U4:AL4"/>
  </mergeCells>
  <phoneticPr fontId="1"/>
  <dataValidations count="9">
    <dataValidation type="list" allowBlank="1" showInputMessage="1" showErrorMessage="1" sqref="AI45:AJ45 AH21:AI44" xr:uid="{89AC5E83-C875-4F5D-B2FB-8EC342669C48}">
      <formula1>"右,左,両方"</formula1>
    </dataValidation>
    <dataValidation type="list" allowBlank="1" showInputMessage="1" showErrorMessage="1" sqref="AH11:AK13" xr:uid="{305658BF-9C9B-4784-A52D-69A48BE805AA}">
      <formula1>"コーチ１,コーチ３,U-15,U-12,学童コーチ,コーチングリーダー,スタートコーチ"</formula1>
    </dataValidation>
    <dataValidation type="list" allowBlank="1" showInputMessage="1" sqref="AO3:AP4" xr:uid="{8043D095-B65A-44AB-BC34-462266B03944}">
      <formula1>"少年,学童"</formula1>
    </dataValidation>
    <dataValidation type="list" allowBlank="1" showInputMessage="1" showErrorMessage="1" sqref="AQ9" xr:uid="{715DD66A-C3DC-45C5-BEC5-EF8C91914832}">
      <formula1>"Ａ,Ｂ,Ｃ,Ｍ,Ｓ"</formula1>
    </dataValidation>
    <dataValidation type="list" allowBlank="1" showInputMessage="1" showErrorMessage="1" sqref="D45:E45" xr:uid="{2A3D2D7D-39C7-4011-937B-267173B59A7C}">
      <formula1>"投手,捕手,内野手,外野手"</formula1>
    </dataValidation>
    <dataValidation type="list" allowBlank="1" showInputMessage="1" showErrorMessage="1" sqref="AA45:AB45 AD21:AE44" xr:uid="{4BA91DFB-970E-47AD-9020-2F0967AFCD74}">
      <formula1>"男,女,－"</formula1>
    </dataValidation>
    <dataValidation allowBlank="1" showInputMessage="1" sqref="W11:X13 Z11:AB13 AD20:AG20 AJ20" xr:uid="{293E32A1-B2F0-4CFE-AB47-6C92FB403F69}"/>
    <dataValidation type="list" allowBlank="1" showInputMessage="1" sqref="AH20:AI20" xr:uid="{0B034EB1-B566-4293-8337-0260548FFDFA}">
      <formula1>"右,左,両方"</formula1>
    </dataValidation>
    <dataValidation type="list" allowBlank="1" showInputMessage="1" sqref="D20:E44" xr:uid="{989466C5-AE9B-457D-87F0-EFC53C8FDEBB}">
      <formula1>"投手,捕手,内野手,外野手"</formula1>
    </dataValidation>
  </dataValidations>
  <printOptions horizontalCentered="1"/>
  <pageMargins left="0.19685039370078741" right="0.19685039370078741" top="0.47244094488188981" bottom="0.15748031496062992" header="0.35433070866141736" footer="0.11811023622047245"/>
  <pageSetup paperSize="9" scale="8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454413A-F252-44E9-AF63-AAD9DA1398C3}">
          <x14:formula1>
            <xm:f>大会名等!$G$6:$G$11</xm:f>
          </x14:formula1>
          <xm:sqref>E2:AO2</xm:sqref>
        </x14:dataValidation>
        <x14:dataValidation type="list" allowBlank="1" showInputMessage="1" xr:uid="{72B2DB06-DE8C-4EC3-9E48-3030DD794F55}">
          <x14:formula1>
            <xm:f>大会名等!$J$6:$J$28</xm:f>
          </x14:formula1>
          <xm:sqref>D3:G4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7CBE-F3C0-48D9-BF4F-E96E2A7A92B6}">
  <dimension ref="A3:J23"/>
  <sheetViews>
    <sheetView zoomScale="98" zoomScaleNormal="98" workbookViewId="0">
      <selection activeCell="G23" sqref="G23"/>
    </sheetView>
  </sheetViews>
  <sheetFormatPr defaultRowHeight="13.2" x14ac:dyDescent="0.2"/>
  <cols>
    <col min="2" max="2" width="11.88671875" customWidth="1"/>
    <col min="3" max="3" width="3.109375" customWidth="1"/>
    <col min="4" max="4" width="11.6640625" customWidth="1"/>
    <col min="5" max="5" width="10.44140625" customWidth="1"/>
    <col min="6" max="6" width="4.44140625" customWidth="1"/>
    <col min="7" max="7" width="118.5546875" customWidth="1"/>
    <col min="8" max="9" width="3.77734375" customWidth="1"/>
    <col min="10" max="10" width="11.44140625" customWidth="1"/>
  </cols>
  <sheetData>
    <row r="3" spans="1:10" x14ac:dyDescent="0.2">
      <c r="C3" s="1"/>
    </row>
    <row r="4" spans="1:10" ht="13.8" thickBot="1" x14ac:dyDescent="0.25">
      <c r="B4" s="90"/>
      <c r="C4" s="1"/>
      <c r="D4" s="249"/>
      <c r="E4" s="249"/>
      <c r="F4" s="1"/>
    </row>
    <row r="5" spans="1:10" ht="13.8" thickBot="1" x14ac:dyDescent="0.25">
      <c r="A5" s="82" t="s">
        <v>29</v>
      </c>
      <c r="B5" s="83" t="str">
        <f ca="1">DBCS(TEXT(TODAY(),"ggge年度"))</f>
        <v>令和８年度</v>
      </c>
      <c r="D5" s="84" t="s">
        <v>31</v>
      </c>
      <c r="E5" s="85" t="s">
        <v>32</v>
      </c>
      <c r="F5" s="91"/>
      <c r="G5" s="86" t="s">
        <v>33</v>
      </c>
      <c r="H5" s="1"/>
      <c r="I5" s="33"/>
      <c r="J5" s="34" t="s">
        <v>24</v>
      </c>
    </row>
    <row r="6" spans="1:10" ht="14.4" thickTop="1" thickBot="1" x14ac:dyDescent="0.25">
      <c r="A6" s="4" t="s">
        <v>30</v>
      </c>
      <c r="B6" s="87">
        <f ca="1">YEAR(NOW())</f>
        <v>2026</v>
      </c>
      <c r="D6" s="2">
        <f ca="1">$B$6-1970</f>
        <v>56</v>
      </c>
      <c r="E6" s="88">
        <f ca="1">$B$6-1983</f>
        <v>43</v>
      </c>
      <c r="F6" s="91"/>
      <c r="G6" s="89" t="str">
        <f ca="1">CONCATENATE("第",DBCS(D6),"回 関東少年軟式野球大会 兼 第",DBCS(E6),"回 全日本少年軟式野球大会横浜市予選会")</f>
        <v>第５６回 関東少年軟式野球大会 兼 第４３回 全日本少年軟式野球大会横浜市予選会</v>
      </c>
      <c r="I6" s="35">
        <v>1</v>
      </c>
      <c r="J6" s="36" t="s">
        <v>116</v>
      </c>
    </row>
    <row r="7" spans="1:10" x14ac:dyDescent="0.2">
      <c r="D7" s="2">
        <f ca="1">$B$6-1997</f>
        <v>29</v>
      </c>
      <c r="E7" s="88">
        <f ca="1">$B$6-2008</f>
        <v>18</v>
      </c>
      <c r="F7" s="91"/>
      <c r="G7" s="3" t="str">
        <f ca="1">CONCATENATE("第",DBCS(D7),"回 関東少年新人軟式野球大会 兼 第",DBCS(E7),"回 全日本少年春季軟式野球大会横浜市予選会")</f>
        <v>第２９回 関東少年新人軟式野球大会 兼 第１８回 全日本少年春季軟式野球大会横浜市予選会</v>
      </c>
      <c r="I7" s="3">
        <v>2</v>
      </c>
      <c r="J7" s="37" t="s">
        <v>117</v>
      </c>
    </row>
    <row r="8" spans="1:10" x14ac:dyDescent="0.2">
      <c r="D8" s="2">
        <f ca="1">$B$6-1966</f>
        <v>60</v>
      </c>
      <c r="E8" s="88"/>
      <c r="F8" s="91"/>
      <c r="G8" s="3" t="str">
        <f ca="1">CONCATENATE("第",DBCS(D8),"回 横浜市少年野球大会（中学生）")</f>
        <v>第６０回 横浜市少年野球大会（中学生）</v>
      </c>
      <c r="I8" s="3">
        <v>3</v>
      </c>
      <c r="J8" s="37" t="s">
        <v>118</v>
      </c>
    </row>
    <row r="9" spans="1:10" x14ac:dyDescent="0.2">
      <c r="D9" s="2"/>
      <c r="E9" s="88"/>
      <c r="F9" s="91"/>
      <c r="G9" s="3"/>
      <c r="I9" s="3">
        <v>4</v>
      </c>
      <c r="J9" s="37" t="s">
        <v>119</v>
      </c>
    </row>
    <row r="10" spans="1:10" x14ac:dyDescent="0.2">
      <c r="D10" s="2">
        <f ca="1">$B$6-1967</f>
        <v>59</v>
      </c>
      <c r="E10" s="88"/>
      <c r="F10" s="91"/>
      <c r="G10" s="3" t="str">
        <f ca="1">CONCATENATE("第",DBCS(D10),"回 横浜市少年野球大会（学童）")</f>
        <v>第５９回 横浜市少年野球大会（学童）</v>
      </c>
      <c r="I10" s="3">
        <v>5</v>
      </c>
      <c r="J10" s="37" t="s">
        <v>120</v>
      </c>
    </row>
    <row r="11" spans="1:10" ht="13.8" thickBot="1" x14ac:dyDescent="0.25">
      <c r="D11" s="4">
        <f ca="1">$B$6-1981</f>
        <v>45</v>
      </c>
      <c r="E11" s="87"/>
      <c r="F11" s="91"/>
      <c r="G11" s="5" t="str">
        <f ca="1">CONCATENATE("高円宮賜杯 ","第",DBCS(D11),"回 全日本学童軟式野球大会横浜市予選会")</f>
        <v>高円宮賜杯 第４５回 全日本学童軟式野球大会横浜市予選会</v>
      </c>
      <c r="I11" s="3">
        <v>6</v>
      </c>
      <c r="J11" s="37" t="s">
        <v>121</v>
      </c>
    </row>
    <row r="12" spans="1:10" x14ac:dyDescent="0.2">
      <c r="I12" s="3">
        <v>7</v>
      </c>
      <c r="J12" s="37" t="s">
        <v>122</v>
      </c>
    </row>
    <row r="13" spans="1:10" x14ac:dyDescent="0.2">
      <c r="I13" s="3">
        <v>8</v>
      </c>
      <c r="J13" s="37" t="s">
        <v>123</v>
      </c>
    </row>
    <row r="14" spans="1:10" x14ac:dyDescent="0.2">
      <c r="I14" s="3">
        <v>9</v>
      </c>
      <c r="J14" s="37" t="s">
        <v>124</v>
      </c>
    </row>
    <row r="15" spans="1:10" x14ac:dyDescent="0.2">
      <c r="I15" s="3">
        <v>10</v>
      </c>
      <c r="J15" s="37" t="s">
        <v>125</v>
      </c>
    </row>
    <row r="16" spans="1:10" ht="13.5" customHeight="1" x14ac:dyDescent="0.2">
      <c r="I16" s="3">
        <v>11</v>
      </c>
      <c r="J16" s="37" t="s">
        <v>126</v>
      </c>
    </row>
    <row r="17" spans="9:10" x14ac:dyDescent="0.2">
      <c r="I17" s="3">
        <v>12</v>
      </c>
      <c r="J17" s="37" t="s">
        <v>127</v>
      </c>
    </row>
    <row r="18" spans="9:10" x14ac:dyDescent="0.2">
      <c r="I18" s="3">
        <v>13</v>
      </c>
      <c r="J18" s="37" t="s">
        <v>128</v>
      </c>
    </row>
    <row r="19" spans="9:10" x14ac:dyDescent="0.2">
      <c r="I19" s="3">
        <v>14</v>
      </c>
      <c r="J19" s="37" t="s">
        <v>129</v>
      </c>
    </row>
    <row r="20" spans="9:10" x14ac:dyDescent="0.2">
      <c r="I20" s="3">
        <v>15</v>
      </c>
      <c r="J20" s="37" t="s">
        <v>130</v>
      </c>
    </row>
    <row r="21" spans="9:10" x14ac:dyDescent="0.2">
      <c r="I21" s="3">
        <v>16</v>
      </c>
      <c r="J21" s="37" t="s">
        <v>131</v>
      </c>
    </row>
    <row r="22" spans="9:10" x14ac:dyDescent="0.2">
      <c r="I22" s="3">
        <v>17</v>
      </c>
      <c r="J22" s="37" t="s">
        <v>132</v>
      </c>
    </row>
    <row r="23" spans="9:10" ht="13.8" thickBot="1" x14ac:dyDescent="0.25">
      <c r="I23" s="5">
        <v>18</v>
      </c>
      <c r="J23" s="38" t="s">
        <v>133</v>
      </c>
    </row>
  </sheetData>
  <mergeCells count="1">
    <mergeCell ref="D4:E4"/>
  </mergeCells>
  <phoneticPr fontId="1"/>
  <pageMargins left="0.31496062992125984" right="0.31496062992125984" top="0.74803149606299213" bottom="0.74803149606299213" header="0.31496062992125984" footer="0.31496062992125984"/>
  <pageSetup paperSize="9" scale="79" orientation="landscape" horizontalDpi="0" verticalDpi="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2A7E-1424-4D37-BFCE-B4165F062331}">
  <dimension ref="A1:AD104"/>
  <sheetViews>
    <sheetView zoomScaleNormal="100" workbookViewId="0">
      <selection activeCell="B6" sqref="B6:N104"/>
    </sheetView>
  </sheetViews>
  <sheetFormatPr defaultColWidth="8.88671875" defaultRowHeight="18" x14ac:dyDescent="0.2"/>
  <cols>
    <col min="1" max="1" width="5.109375" style="23" customWidth="1"/>
    <col min="2" max="2" width="7.88671875" style="23" customWidth="1"/>
    <col min="3" max="3" width="10.109375" style="23" customWidth="1"/>
    <col min="4" max="4" width="9.33203125" style="23" bestFit="1" customWidth="1"/>
    <col min="5" max="6" width="8.88671875" style="23"/>
    <col min="7" max="8" width="10.44140625" style="23" customWidth="1"/>
    <col min="9" max="9" width="4.88671875" style="23" customWidth="1"/>
    <col min="10" max="10" width="5.6640625" style="23" customWidth="1"/>
    <col min="11" max="13" width="4.33203125" style="23" customWidth="1"/>
    <col min="14" max="14" width="19.44140625" style="23" customWidth="1"/>
    <col min="15" max="15" width="8.88671875" style="23"/>
    <col min="16" max="16" width="5.33203125" style="23" customWidth="1"/>
    <col min="17" max="17" width="8.88671875" style="23"/>
    <col min="18" max="18" width="9.33203125" style="23" bestFit="1" customWidth="1"/>
    <col min="19" max="20" width="10.88671875" style="23" customWidth="1"/>
    <col min="21" max="22" width="14.109375" style="23" customWidth="1"/>
    <col min="23" max="27" width="4.21875" style="23" customWidth="1"/>
    <col min="28" max="28" width="26.21875" style="23" customWidth="1"/>
    <col min="29" max="16384" width="8.88671875" style="23"/>
  </cols>
  <sheetData>
    <row r="1" spans="1:30" ht="18.600000000000001" thickBot="1" x14ac:dyDescent="0.25"/>
    <row r="2" spans="1:30" ht="24.6" customHeight="1" thickBot="1" x14ac:dyDescent="0.25">
      <c r="A2" s="252" t="s">
        <v>86</v>
      </c>
      <c r="B2" s="253"/>
      <c r="C2" s="250">
        <f>IFERROR(ＤＬシート!$B$2,"")</f>
        <v>0</v>
      </c>
      <c r="D2" s="250"/>
      <c r="E2" s="250"/>
      <c r="F2" s="251"/>
      <c r="G2" s="45" t="s">
        <v>99</v>
      </c>
      <c r="H2" s="271">
        <f>IFERROR(ＤＬシート!$A$2,"")</f>
        <v>0</v>
      </c>
      <c r="I2" s="272"/>
      <c r="P2" s="277" t="s">
        <v>100</v>
      </c>
      <c r="Q2" s="277"/>
      <c r="R2" s="277"/>
      <c r="S2" s="277"/>
    </row>
    <row r="3" spans="1:30" ht="16.2" customHeight="1" x14ac:dyDescent="0.2">
      <c r="A3" s="260" t="s">
        <v>50</v>
      </c>
      <c r="B3" s="262" t="s">
        <v>0</v>
      </c>
      <c r="C3" s="262" t="s">
        <v>51</v>
      </c>
      <c r="D3" s="264" t="s">
        <v>52</v>
      </c>
      <c r="E3" s="266" t="s">
        <v>2</v>
      </c>
      <c r="F3" s="267"/>
      <c r="G3" s="266" t="s">
        <v>15</v>
      </c>
      <c r="H3" s="268"/>
      <c r="I3" s="254" t="s">
        <v>11</v>
      </c>
      <c r="J3" s="256" t="s">
        <v>53</v>
      </c>
      <c r="K3" s="258" t="s">
        <v>38</v>
      </c>
      <c r="L3" s="275" t="s">
        <v>39</v>
      </c>
      <c r="M3" s="258" t="s">
        <v>114</v>
      </c>
      <c r="N3" s="269" t="s">
        <v>115</v>
      </c>
      <c r="P3" s="273" t="s">
        <v>0</v>
      </c>
      <c r="Q3" s="262" t="s">
        <v>51</v>
      </c>
      <c r="R3" s="264" t="s">
        <v>52</v>
      </c>
      <c r="S3" s="266" t="s">
        <v>2</v>
      </c>
      <c r="T3" s="267"/>
      <c r="U3" s="266" t="s">
        <v>15</v>
      </c>
      <c r="V3" s="268"/>
      <c r="W3" s="254" t="s">
        <v>11</v>
      </c>
      <c r="X3" s="256" t="s">
        <v>53</v>
      </c>
      <c r="Y3" s="258" t="s">
        <v>38</v>
      </c>
      <c r="Z3" s="275" t="s">
        <v>39</v>
      </c>
      <c r="AA3" s="258" t="s">
        <v>114</v>
      </c>
      <c r="AB3" s="269" t="s">
        <v>115</v>
      </c>
    </row>
    <row r="4" spans="1:30" ht="16.2" customHeight="1" thickBot="1" x14ac:dyDescent="0.25">
      <c r="A4" s="261"/>
      <c r="B4" s="263"/>
      <c r="C4" s="263"/>
      <c r="D4" s="265"/>
      <c r="E4" s="24" t="s">
        <v>9</v>
      </c>
      <c r="F4" s="25" t="s">
        <v>10</v>
      </c>
      <c r="G4" s="26" t="s">
        <v>13</v>
      </c>
      <c r="H4" s="25" t="s">
        <v>14</v>
      </c>
      <c r="I4" s="255"/>
      <c r="J4" s="257"/>
      <c r="K4" s="259"/>
      <c r="L4" s="276"/>
      <c r="M4" s="259"/>
      <c r="N4" s="270"/>
      <c r="P4" s="274"/>
      <c r="Q4" s="263"/>
      <c r="R4" s="265"/>
      <c r="S4" s="24" t="s">
        <v>9</v>
      </c>
      <c r="T4" s="25" t="s">
        <v>10</v>
      </c>
      <c r="U4" s="26" t="s">
        <v>13</v>
      </c>
      <c r="V4" s="25" t="s">
        <v>14</v>
      </c>
      <c r="W4" s="255"/>
      <c r="X4" s="257"/>
      <c r="Y4" s="259"/>
      <c r="Z4" s="276"/>
      <c r="AA4" s="259"/>
      <c r="AB4" s="270"/>
    </row>
    <row r="5" spans="1:30" ht="18.600000000000001" thickTop="1" x14ac:dyDescent="0.2">
      <c r="A5" s="27">
        <v>1</v>
      </c>
      <c r="B5" s="30" t="str">
        <f>IFERROR(IF(ＤＬシート!$T2="","",ＤＬシート!$T2),"")</f>
        <v/>
      </c>
      <c r="C5" s="28" t="str">
        <f>IFERROR(IF(ＤＬシート!$S2="","",ＤＬシート!$S2),"")</f>
        <v/>
      </c>
      <c r="D5" s="28" t="str">
        <f>IFERROR(IF(ＤＬシート!$E2="","","○"),"")</f>
        <v/>
      </c>
      <c r="E5" s="28" t="str">
        <f>IFERROR(IF(ＤＬシート!$H2="","",(LEFT(ＤＬシート!$H2,FIND(" ",ＤＬシート!$H2)-1))),"")</f>
        <v/>
      </c>
      <c r="F5" s="28" t="str">
        <f>IFERROR(IF(ＤＬシート!$H2="","",(RIGHT(ＤＬシート!$H2,LEN(ＤＬシート!$H2)-FIND(" ",ＤＬシート!$H2)))),"")</f>
        <v/>
      </c>
      <c r="G5" s="28" t="str">
        <f>IFERROR(IF(ＤＬシート!$I2="","",(LEFT(ＤＬシート!$I2,FIND(" ",ＤＬシート!$I2)-1))),"")</f>
        <v/>
      </c>
      <c r="H5" s="28" t="str">
        <f>IFERROR(IF(ＤＬシート!$I2="","",(RIGHT(ＤＬシート!$I2,LEN(ＤＬシート!$I2)-FIND(" ",ＤＬシート!$I2)))),"")</f>
        <v/>
      </c>
      <c r="I5" s="28" t="str">
        <f>IFERROR(IF(ＤＬシート!$K2="","",ＤＬシート!$K2),"")</f>
        <v/>
      </c>
      <c r="J5" s="28" t="str">
        <f>IFERROR(IF(ＤＬシート!$M2="","",ＤＬシート!$M2),"")</f>
        <v/>
      </c>
      <c r="K5" s="28" t="str">
        <f>IFERROR(IF(ＤＬシート!$U2="","",LEFT(ＤＬシート!$U2,1)),"")</f>
        <v/>
      </c>
      <c r="L5" s="39" t="str">
        <f>IFERROR(IF(ＤＬシート!$V2="","",LEFT(ＤＬシート!$V2,1)),"")</f>
        <v/>
      </c>
      <c r="M5" s="28" t="str">
        <f>IFERROR(IF(ＤＬシート!$AD2="","",ＤＬシート!$AD2),"")</f>
        <v/>
      </c>
      <c r="N5" s="42" t="str">
        <f>IFERROR(IF(ＤＬシート!$AC2="","",ＤＬシート!$AC2),"")</f>
        <v/>
      </c>
      <c r="O5" s="23">
        <f>IFERROR(VLOOKUP($A5,$A$5:$N$104,1,FALSE),"")</f>
        <v>1</v>
      </c>
      <c r="P5" s="92" t="str">
        <f>IFERROR(VLOOKUP($AD5,$B$5:$N$55,1,FALSE),"")</f>
        <v/>
      </c>
      <c r="Q5" s="46" t="str">
        <f>IF($E5="","",IFERROR(VLOOKUP($P5,$B$5:$N$55,2,FALSE),""))</f>
        <v/>
      </c>
      <c r="R5" s="46" t="str">
        <f>IF($E5="","",IFERROR(VLOOKUP($P5,$B$5:$N$55,3,FALSE),""))</f>
        <v/>
      </c>
      <c r="S5" s="46" t="str">
        <f>IF($E5="","",IFERROR(VLOOKUP($P5,$B$5:$N$55,4,FALSE),""))</f>
        <v/>
      </c>
      <c r="T5" s="46" t="str">
        <f>IF($E5="","",IFERROR(VLOOKUP($P5,$B$5:$N$55,5,FALSE),""))</f>
        <v/>
      </c>
      <c r="U5" s="46" t="str">
        <f>IF($E5="","",IFERROR(VLOOKUP($P5,$B$5:$N$55,6,FALSE),""))</f>
        <v/>
      </c>
      <c r="V5" s="46" t="str">
        <f>IF($E5="","",IFERROR(VLOOKUP($P5,$B$5:$N$55,7,FALSE),""))</f>
        <v/>
      </c>
      <c r="W5" s="46" t="str">
        <f>IF($E5="","",IFERROR(VLOOKUP($P5,$B$5:$N$55,8,FALSE),""))</f>
        <v/>
      </c>
      <c r="X5" s="46" t="str">
        <f>IF($E5="","",IFERROR(VLOOKUP($P5,$B$5:$N$55,9,FALSE),""))</f>
        <v/>
      </c>
      <c r="Y5" s="46" t="str">
        <f>IF($E5="","",IFERROR(VLOOKUP($P5,$B$5:$N$55,10,FALSE),""))</f>
        <v/>
      </c>
      <c r="Z5" s="46" t="str">
        <f>IF($E5="","",IFERROR(VLOOKUP($P5,$B$5:$N$55,11,FALSE),""))</f>
        <v/>
      </c>
      <c r="AA5" s="46" t="str">
        <f>IF($E5="","",IFERROR(VLOOKUP($P5,$B$5:$N$55,12,FALSE),""))</f>
        <v/>
      </c>
      <c r="AB5" s="42" t="str">
        <f>IF($E5="","",IFERROR(VLOOKUP($P5,$B$5:$N$55,13,FALSE),""))</f>
        <v/>
      </c>
      <c r="AD5" s="23" t="str">
        <f>IFERROR(SMALL($B$5:$B$104,$A5),"")</f>
        <v/>
      </c>
    </row>
    <row r="6" spans="1:30" x14ac:dyDescent="0.2">
      <c r="A6" s="29">
        <v>2</v>
      </c>
      <c r="B6" s="30" t="str">
        <f>IFERROR(IF(ＤＬシート!$T3="","",ＤＬシート!$T3),"")</f>
        <v/>
      </c>
      <c r="C6" s="30" t="str">
        <f>IFERROR(IF(ＤＬシート!$S3="","",ＤＬシート!$S3),"")</f>
        <v/>
      </c>
      <c r="D6" s="30" t="str">
        <f>IFERROR(IF(ＤＬシート!$E3="","","○"),"")</f>
        <v/>
      </c>
      <c r="E6" s="30" t="str">
        <f>IFERROR(IF(ＤＬシート!$H3="","",(LEFT(ＤＬシート!$H3,FIND(" ",ＤＬシート!$H3)-1))),"")</f>
        <v/>
      </c>
      <c r="F6" s="30" t="str">
        <f>IFERROR(IF(ＤＬシート!$H3="","",(RIGHT(ＤＬシート!$H3,LEN(ＤＬシート!$H3)-FIND(" ",ＤＬシート!$H3)))),"")</f>
        <v/>
      </c>
      <c r="G6" s="30" t="str">
        <f>IFERROR(IF(ＤＬシート!$I3="","",(LEFT(ＤＬシート!$I3,FIND(" ",ＤＬシート!$I3)-1))),"")</f>
        <v/>
      </c>
      <c r="H6" s="30" t="str">
        <f>IFERROR(IF(ＤＬシート!$I3="","",(RIGHT(ＤＬシート!$I3,LEN(ＤＬシート!$I3)-FIND(" ",ＤＬシート!$I3)))),"")</f>
        <v/>
      </c>
      <c r="I6" s="30" t="str">
        <f>IFERROR(IF(ＤＬシート!$K3="","",ＤＬシート!$K3),"")</f>
        <v/>
      </c>
      <c r="J6" s="30" t="str">
        <f>IFERROR(IF(ＤＬシート!$M3="","",ＤＬシート!$M3),"")</f>
        <v/>
      </c>
      <c r="K6" s="30" t="str">
        <f>IFERROR(IF(ＤＬシート!$U3="","",LEFT(ＤＬシート!$U3,1)),"")</f>
        <v/>
      </c>
      <c r="L6" s="40" t="str">
        <f>IFERROR(IF(ＤＬシート!$V3="","",LEFT(ＤＬシート!$V3,1)),"")</f>
        <v/>
      </c>
      <c r="M6" s="40" t="str">
        <f>IFERROR(IF(ＤＬシート!$AD3="","",ＤＬシート!$AD3),"")</f>
        <v/>
      </c>
      <c r="N6" s="43" t="str">
        <f>IFERROR(IF(ＤＬシート!$AC3="","",ＤＬシート!$AC3),"")</f>
        <v/>
      </c>
      <c r="O6" s="23">
        <f t="shared" ref="O6:O69" si="0">IFERROR(VLOOKUP($A6,$A$5:$N$104,1,FALSE),"")</f>
        <v>2</v>
      </c>
      <c r="P6" s="93" t="str">
        <f t="shared" ref="P6:P69" si="1">IFERROR(VLOOKUP($AD6,$B$5:$N$55,1,FALSE),"")</f>
        <v/>
      </c>
      <c r="Q6" s="48" t="str">
        <f t="shared" ref="Q6:Q31" si="2">IF($E6="","",IFERROR(VLOOKUP($P6,$B$5:$N$55,2,FALSE),""))</f>
        <v/>
      </c>
      <c r="R6" s="48" t="str">
        <f t="shared" ref="R6:R69" si="3">IF($E6="","",IFERROR(VLOOKUP($P6,$B$5:$N$55,3,FALSE),""))</f>
        <v/>
      </c>
      <c r="S6" s="48" t="str">
        <f t="shared" ref="S6:S69" si="4">IF($E6="","",IFERROR(VLOOKUP($P6,$B$5:$N$55,4,FALSE),""))</f>
        <v/>
      </c>
      <c r="T6" s="48" t="str">
        <f t="shared" ref="T6:T69" si="5">IF($E6="","",IFERROR(VLOOKUP($P6,$B$5:$N$55,5,FALSE),""))</f>
        <v/>
      </c>
      <c r="U6" s="48" t="str">
        <f t="shared" ref="U6:U69" si="6">IF($E6="","",IFERROR(VLOOKUP($P6,$B$5:$N$55,6,FALSE),""))</f>
        <v/>
      </c>
      <c r="V6" s="48" t="str">
        <f t="shared" ref="V6:V69" si="7">IF($E6="","",IFERROR(VLOOKUP($P6,$B$5:$N$55,7,FALSE),""))</f>
        <v/>
      </c>
      <c r="W6" s="48" t="str">
        <f t="shared" ref="W6:W69" si="8">IF($E6="","",IFERROR(VLOOKUP($P6,$B$5:$N$55,8,FALSE),""))</f>
        <v/>
      </c>
      <c r="X6" s="48" t="str">
        <f t="shared" ref="X6:X69" si="9">IF($E6="","",IFERROR(VLOOKUP($P6,$B$5:$N$55,9,FALSE),""))</f>
        <v/>
      </c>
      <c r="Y6" s="48" t="str">
        <f t="shared" ref="Y6:Y69" si="10">IF($E6="","",IFERROR(VLOOKUP($P6,$B$5:$N$55,10,FALSE),""))</f>
        <v/>
      </c>
      <c r="Z6" s="48" t="str">
        <f t="shared" ref="Z6:Z69" si="11">IF($E6="","",IFERROR(VLOOKUP($P6,$B$5:$N$55,11,FALSE),""))</f>
        <v/>
      </c>
      <c r="AA6" s="74" t="str">
        <f t="shared" ref="AA6:AA69" si="12">IF($E6="","",IFERROR(VLOOKUP($P6,$B$5:$N$55,12,FALSE),""))</f>
        <v/>
      </c>
      <c r="AB6" s="43" t="str">
        <f t="shared" ref="AB6:AB69" si="13">IF($E6="","",IFERROR(VLOOKUP($P6,$B$5:$N$55,13,FALSE),""))</f>
        <v/>
      </c>
      <c r="AD6" s="23" t="str">
        <f t="shared" ref="AD6:AD69" si="14">IFERROR(SMALL($B$5:$B$104,$A6),"")</f>
        <v/>
      </c>
    </row>
    <row r="7" spans="1:30" x14ac:dyDescent="0.2">
      <c r="A7" s="29">
        <v>3</v>
      </c>
      <c r="B7" s="30" t="str">
        <f>IFERROR(IF(ＤＬシート!$T4="","",ＤＬシート!$T4),"")</f>
        <v/>
      </c>
      <c r="C7" s="30" t="str">
        <f>IFERROR(IF(ＤＬシート!$S4="","",ＤＬシート!$S4),"")</f>
        <v/>
      </c>
      <c r="D7" s="30" t="str">
        <f>IFERROR(IF(ＤＬシート!$E4="","","○"),"")</f>
        <v/>
      </c>
      <c r="E7" s="30" t="str">
        <f>IFERROR(IF(ＤＬシート!$H4="","",(LEFT(ＤＬシート!$H4,FIND(" ",ＤＬシート!$H4)-1))),"")</f>
        <v/>
      </c>
      <c r="F7" s="30" t="str">
        <f>IFERROR(IF(ＤＬシート!$H4="","",(RIGHT(ＤＬシート!$H4,LEN(ＤＬシート!$H4)-FIND(" ",ＤＬシート!$H4)))),"")</f>
        <v/>
      </c>
      <c r="G7" s="30" t="str">
        <f>IFERROR(IF(ＤＬシート!$I4="","",(LEFT(ＤＬシート!$I4,FIND(" ",ＤＬシート!$I4)-1))),"")</f>
        <v/>
      </c>
      <c r="H7" s="30" t="str">
        <f>IFERROR(IF(ＤＬシート!$I4="","",(RIGHT(ＤＬシート!$I4,LEN(ＤＬシート!$I4)-FIND(" ",ＤＬシート!$I4)))),"")</f>
        <v/>
      </c>
      <c r="I7" s="30" t="str">
        <f>IFERROR(IF(ＤＬシート!$K4="","",ＤＬシート!$K4),"")</f>
        <v/>
      </c>
      <c r="J7" s="30" t="str">
        <f>IFERROR(IF(ＤＬシート!$M4="","",ＤＬシート!$M4),"")</f>
        <v/>
      </c>
      <c r="K7" s="30" t="str">
        <f>IFERROR(IF(ＤＬシート!$U4="","",LEFT(ＤＬシート!$U4,1)),"")</f>
        <v/>
      </c>
      <c r="L7" s="40" t="str">
        <f>IFERROR(IF(ＤＬシート!$V4="","",LEFT(ＤＬシート!$V4,1)),"")</f>
        <v/>
      </c>
      <c r="M7" s="40" t="str">
        <f>IFERROR(IF(ＤＬシート!$AD4="","",ＤＬシート!$AD4),"")</f>
        <v/>
      </c>
      <c r="N7" s="43" t="str">
        <f>IFERROR(IF(ＤＬシート!$AC4="","",ＤＬシート!$AC4),"")</f>
        <v/>
      </c>
      <c r="O7" s="23">
        <f t="shared" si="0"/>
        <v>3</v>
      </c>
      <c r="P7" s="47" t="str">
        <f t="shared" si="1"/>
        <v/>
      </c>
      <c r="Q7" s="48" t="str">
        <f t="shared" si="2"/>
        <v/>
      </c>
      <c r="R7" s="48" t="str">
        <f t="shared" si="3"/>
        <v/>
      </c>
      <c r="S7" s="48" t="str">
        <f t="shared" si="4"/>
        <v/>
      </c>
      <c r="T7" s="48" t="str">
        <f t="shared" si="5"/>
        <v/>
      </c>
      <c r="U7" s="48" t="str">
        <f t="shared" si="6"/>
        <v/>
      </c>
      <c r="V7" s="48" t="str">
        <f t="shared" si="7"/>
        <v/>
      </c>
      <c r="W7" s="48" t="str">
        <f t="shared" si="8"/>
        <v/>
      </c>
      <c r="X7" s="48" t="str">
        <f t="shared" si="9"/>
        <v/>
      </c>
      <c r="Y7" s="48" t="str">
        <f t="shared" si="10"/>
        <v/>
      </c>
      <c r="Z7" s="48" t="str">
        <f t="shared" si="11"/>
        <v/>
      </c>
      <c r="AA7" s="74" t="str">
        <f t="shared" si="12"/>
        <v/>
      </c>
      <c r="AB7" s="43" t="str">
        <f t="shared" si="13"/>
        <v/>
      </c>
      <c r="AD7" s="23" t="str">
        <f t="shared" si="14"/>
        <v/>
      </c>
    </row>
    <row r="8" spans="1:30" x14ac:dyDescent="0.2">
      <c r="A8" s="29">
        <v>4</v>
      </c>
      <c r="B8" s="30" t="str">
        <f>IFERROR(IF(ＤＬシート!$T5="","",ＤＬシート!$T5),"")</f>
        <v/>
      </c>
      <c r="C8" s="30" t="str">
        <f>IFERROR(IF(ＤＬシート!$S5="","",ＤＬシート!$S5),"")</f>
        <v/>
      </c>
      <c r="D8" s="30" t="str">
        <f>IFERROR(IF(ＤＬシート!$E5="","","○"),"")</f>
        <v/>
      </c>
      <c r="E8" s="30" t="str">
        <f>IFERROR(IF(ＤＬシート!$H5="","",(LEFT(ＤＬシート!$H5,FIND(" ",ＤＬシート!$H5)-1))),"")</f>
        <v/>
      </c>
      <c r="F8" s="30" t="str">
        <f>IFERROR(IF(ＤＬシート!$H5="","",(RIGHT(ＤＬシート!$H5,LEN(ＤＬシート!$H5)-FIND(" ",ＤＬシート!$H5)))),"")</f>
        <v/>
      </c>
      <c r="G8" s="30" t="str">
        <f>IFERROR(IF(ＤＬシート!$I5="","",(LEFT(ＤＬシート!$I5,FIND(" ",ＤＬシート!$I5)-1))),"")</f>
        <v/>
      </c>
      <c r="H8" s="30" t="str">
        <f>IFERROR(IF(ＤＬシート!$I5="","",(RIGHT(ＤＬシート!$I5,LEN(ＤＬシート!$I5)-FIND(" ",ＤＬシート!$I5)))),"")</f>
        <v/>
      </c>
      <c r="I8" s="30" t="str">
        <f>IFERROR(IF(ＤＬシート!$K5="","",ＤＬシート!$K5),"")</f>
        <v/>
      </c>
      <c r="J8" s="30" t="str">
        <f>IFERROR(IF(ＤＬシート!$M5="","",ＤＬシート!$M5),"")</f>
        <v/>
      </c>
      <c r="K8" s="30" t="str">
        <f>IFERROR(IF(ＤＬシート!$U5="","",LEFT(ＤＬシート!$U5,1)),"")</f>
        <v/>
      </c>
      <c r="L8" s="40" t="str">
        <f>IFERROR(IF(ＤＬシート!$V5="","",LEFT(ＤＬシート!$V5,1)),"")</f>
        <v/>
      </c>
      <c r="M8" s="40" t="str">
        <f>IFERROR(IF(ＤＬシート!$AD5="","",ＤＬシート!$AD5),"")</f>
        <v/>
      </c>
      <c r="N8" s="43" t="str">
        <f>IFERROR(IF(ＤＬシート!$AC5="","",ＤＬシート!$AC5),"")</f>
        <v/>
      </c>
      <c r="O8" s="23">
        <f t="shared" si="0"/>
        <v>4</v>
      </c>
      <c r="P8" s="47" t="str">
        <f t="shared" si="1"/>
        <v/>
      </c>
      <c r="Q8" s="48" t="str">
        <f t="shared" si="2"/>
        <v/>
      </c>
      <c r="R8" s="48" t="str">
        <f t="shared" si="3"/>
        <v/>
      </c>
      <c r="S8" s="48" t="str">
        <f t="shared" si="4"/>
        <v/>
      </c>
      <c r="T8" s="48" t="str">
        <f t="shared" si="5"/>
        <v/>
      </c>
      <c r="U8" s="48" t="str">
        <f t="shared" si="6"/>
        <v/>
      </c>
      <c r="V8" s="48" t="str">
        <f t="shared" si="7"/>
        <v/>
      </c>
      <c r="W8" s="48" t="str">
        <f t="shared" si="8"/>
        <v/>
      </c>
      <c r="X8" s="48" t="str">
        <f t="shared" si="9"/>
        <v/>
      </c>
      <c r="Y8" s="48" t="str">
        <f t="shared" si="10"/>
        <v/>
      </c>
      <c r="Z8" s="48" t="str">
        <f t="shared" si="11"/>
        <v/>
      </c>
      <c r="AA8" s="74" t="str">
        <f t="shared" si="12"/>
        <v/>
      </c>
      <c r="AB8" s="43" t="str">
        <f t="shared" si="13"/>
        <v/>
      </c>
      <c r="AD8" s="23" t="str">
        <f t="shared" si="14"/>
        <v/>
      </c>
    </row>
    <row r="9" spans="1:30" x14ac:dyDescent="0.2">
      <c r="A9" s="29">
        <v>5</v>
      </c>
      <c r="B9" s="30" t="str">
        <f>IFERROR(IF(ＤＬシート!$T6="","",ＤＬシート!$T6),"")</f>
        <v/>
      </c>
      <c r="C9" s="30" t="str">
        <f>IFERROR(IF(ＤＬシート!$S6="","",ＤＬシート!$S6),"")</f>
        <v/>
      </c>
      <c r="D9" s="30" t="str">
        <f>IFERROR(IF(ＤＬシート!$E6="","","○"),"")</f>
        <v/>
      </c>
      <c r="E9" s="30" t="str">
        <f>IFERROR(IF(ＤＬシート!$H6="","",(LEFT(ＤＬシート!$H6,FIND(" ",ＤＬシート!$H6)-1))),"")</f>
        <v/>
      </c>
      <c r="F9" s="30" t="str">
        <f>IFERROR(IF(ＤＬシート!$H6="","",(RIGHT(ＤＬシート!$H6,LEN(ＤＬシート!$H6)-FIND(" ",ＤＬシート!$H6)))),"")</f>
        <v/>
      </c>
      <c r="G9" s="30" t="str">
        <f>IFERROR(IF(ＤＬシート!$I6="","",(LEFT(ＤＬシート!$I6,FIND(" ",ＤＬシート!$I6)-1))),"")</f>
        <v/>
      </c>
      <c r="H9" s="30" t="str">
        <f>IFERROR(IF(ＤＬシート!$I6="","",(RIGHT(ＤＬシート!$I6,LEN(ＤＬシート!$I6)-FIND(" ",ＤＬシート!$I6)))),"")</f>
        <v/>
      </c>
      <c r="I9" s="30" t="str">
        <f>IFERROR(IF(ＤＬシート!$K6="","",ＤＬシート!$K6),"")</f>
        <v/>
      </c>
      <c r="J9" s="30" t="str">
        <f>IFERROR(IF(ＤＬシート!$M6="","",ＤＬシート!$M6),"")</f>
        <v/>
      </c>
      <c r="K9" s="30" t="str">
        <f>IFERROR(IF(ＤＬシート!$U6="","",LEFT(ＤＬシート!$U6,1)),"")</f>
        <v/>
      </c>
      <c r="L9" s="40" t="str">
        <f>IFERROR(IF(ＤＬシート!$V6="","",LEFT(ＤＬシート!$V6,1)),"")</f>
        <v/>
      </c>
      <c r="M9" s="40" t="str">
        <f>IFERROR(IF(ＤＬシート!$AD6="","",ＤＬシート!$AD6),"")</f>
        <v/>
      </c>
      <c r="N9" s="43" t="str">
        <f>IFERROR(IF(ＤＬシート!$AC6="","",ＤＬシート!$AC6),"")</f>
        <v/>
      </c>
      <c r="O9" s="23">
        <f t="shared" si="0"/>
        <v>5</v>
      </c>
      <c r="P9" s="47" t="str">
        <f t="shared" si="1"/>
        <v/>
      </c>
      <c r="Q9" s="48" t="str">
        <f t="shared" si="2"/>
        <v/>
      </c>
      <c r="R9" s="48" t="str">
        <f t="shared" si="3"/>
        <v/>
      </c>
      <c r="S9" s="48" t="str">
        <f t="shared" si="4"/>
        <v/>
      </c>
      <c r="T9" s="48" t="str">
        <f t="shared" si="5"/>
        <v/>
      </c>
      <c r="U9" s="48" t="str">
        <f t="shared" si="6"/>
        <v/>
      </c>
      <c r="V9" s="48" t="str">
        <f t="shared" si="7"/>
        <v/>
      </c>
      <c r="W9" s="48" t="str">
        <f t="shared" si="8"/>
        <v/>
      </c>
      <c r="X9" s="48" t="str">
        <f t="shared" si="9"/>
        <v/>
      </c>
      <c r="Y9" s="48" t="str">
        <f t="shared" si="10"/>
        <v/>
      </c>
      <c r="Z9" s="48" t="str">
        <f t="shared" si="11"/>
        <v/>
      </c>
      <c r="AA9" s="74" t="str">
        <f t="shared" si="12"/>
        <v/>
      </c>
      <c r="AB9" s="43" t="str">
        <f t="shared" si="13"/>
        <v/>
      </c>
      <c r="AD9" s="23" t="str">
        <f t="shared" si="14"/>
        <v/>
      </c>
    </row>
    <row r="10" spans="1:30" x14ac:dyDescent="0.2">
      <c r="A10" s="29">
        <v>6</v>
      </c>
      <c r="B10" s="30" t="str">
        <f>IFERROR(IF(ＤＬシート!$T7="","",ＤＬシート!$T7),"")</f>
        <v/>
      </c>
      <c r="C10" s="30" t="str">
        <f>IFERROR(IF(ＤＬシート!$S7="","",ＤＬシート!$S7),"")</f>
        <v/>
      </c>
      <c r="D10" s="30" t="str">
        <f>IFERROR(IF(ＤＬシート!$E7="","","○"),"")</f>
        <v/>
      </c>
      <c r="E10" s="30" t="str">
        <f>IFERROR(IF(ＤＬシート!$H7="","",(LEFT(ＤＬシート!$H7,FIND(" ",ＤＬシート!$H7)-1))),"")</f>
        <v/>
      </c>
      <c r="F10" s="30" t="str">
        <f>IFERROR(IF(ＤＬシート!$H7="","",(RIGHT(ＤＬシート!$H7,LEN(ＤＬシート!$H7)-FIND(" ",ＤＬシート!$H7)))),"")</f>
        <v/>
      </c>
      <c r="G10" s="30" t="str">
        <f>IFERROR(IF(ＤＬシート!$I7="","",(LEFT(ＤＬシート!$I7,FIND(" ",ＤＬシート!$I7)-1))),"")</f>
        <v/>
      </c>
      <c r="H10" s="30" t="str">
        <f>IFERROR(IF(ＤＬシート!$I7="","",(RIGHT(ＤＬシート!$I7,LEN(ＤＬシート!$I7)-FIND(" ",ＤＬシート!$I7)))),"")</f>
        <v/>
      </c>
      <c r="I10" s="30" t="str">
        <f>IFERROR(IF(ＤＬシート!$K7="","",ＤＬシート!$K7),"")</f>
        <v/>
      </c>
      <c r="J10" s="30" t="str">
        <f>IFERROR(IF(ＤＬシート!$M7="","",ＤＬシート!$M7),"")</f>
        <v/>
      </c>
      <c r="K10" s="30" t="str">
        <f>IFERROR(IF(ＤＬシート!$U7="","",LEFT(ＤＬシート!$U7,1)),"")</f>
        <v/>
      </c>
      <c r="L10" s="40" t="str">
        <f>IFERROR(IF(ＤＬシート!$V7="","",LEFT(ＤＬシート!$V7,1)),"")</f>
        <v/>
      </c>
      <c r="M10" s="40" t="str">
        <f>IFERROR(IF(ＤＬシート!$AD7="","",ＤＬシート!$AD7),"")</f>
        <v/>
      </c>
      <c r="N10" s="43" t="str">
        <f>IFERROR(IF(ＤＬシート!$AC7="","",ＤＬシート!$AC7),"")</f>
        <v/>
      </c>
      <c r="O10" s="23">
        <f t="shared" si="0"/>
        <v>6</v>
      </c>
      <c r="P10" s="47" t="str">
        <f t="shared" si="1"/>
        <v/>
      </c>
      <c r="Q10" s="48" t="str">
        <f t="shared" si="2"/>
        <v/>
      </c>
      <c r="R10" s="48" t="str">
        <f t="shared" si="3"/>
        <v/>
      </c>
      <c r="S10" s="48" t="str">
        <f t="shared" si="4"/>
        <v/>
      </c>
      <c r="T10" s="48" t="str">
        <f t="shared" si="5"/>
        <v/>
      </c>
      <c r="U10" s="48" t="str">
        <f t="shared" si="6"/>
        <v/>
      </c>
      <c r="V10" s="48" t="str">
        <f t="shared" si="7"/>
        <v/>
      </c>
      <c r="W10" s="48" t="str">
        <f t="shared" si="8"/>
        <v/>
      </c>
      <c r="X10" s="48" t="str">
        <f t="shared" si="9"/>
        <v/>
      </c>
      <c r="Y10" s="48" t="str">
        <f t="shared" si="10"/>
        <v/>
      </c>
      <c r="Z10" s="48" t="str">
        <f t="shared" si="11"/>
        <v/>
      </c>
      <c r="AA10" s="74" t="str">
        <f t="shared" si="12"/>
        <v/>
      </c>
      <c r="AB10" s="43" t="str">
        <f t="shared" si="13"/>
        <v/>
      </c>
      <c r="AD10" s="23" t="str">
        <f t="shared" si="14"/>
        <v/>
      </c>
    </row>
    <row r="11" spans="1:30" x14ac:dyDescent="0.2">
      <c r="A11" s="29">
        <v>7</v>
      </c>
      <c r="B11" s="30" t="str">
        <f>IFERROR(IF(ＤＬシート!$T8="","",ＤＬシート!$T8),"")</f>
        <v/>
      </c>
      <c r="C11" s="30" t="str">
        <f>IFERROR(IF(ＤＬシート!$S8="","",ＤＬシート!$S8),"")</f>
        <v/>
      </c>
      <c r="D11" s="30" t="str">
        <f>IFERROR(IF(ＤＬシート!$E8="","","○"),"")</f>
        <v/>
      </c>
      <c r="E11" s="30" t="str">
        <f>IFERROR(IF(ＤＬシート!$H8="","",(LEFT(ＤＬシート!$H8,FIND(" ",ＤＬシート!$H8)-1))),"")</f>
        <v/>
      </c>
      <c r="F11" s="30" t="str">
        <f>IFERROR(IF(ＤＬシート!$H8="","",(RIGHT(ＤＬシート!$H8,LEN(ＤＬシート!$H8)-FIND(" ",ＤＬシート!$H8)))),"")</f>
        <v/>
      </c>
      <c r="G11" s="30" t="str">
        <f>IFERROR(IF(ＤＬシート!$I8="","",(LEFT(ＤＬシート!$I8,FIND(" ",ＤＬシート!$I8)-1))),"")</f>
        <v/>
      </c>
      <c r="H11" s="30" t="str">
        <f>IFERROR(IF(ＤＬシート!$I8="","",(RIGHT(ＤＬシート!$I8,LEN(ＤＬシート!$I8)-FIND(" ",ＤＬシート!$I8)))),"")</f>
        <v/>
      </c>
      <c r="I11" s="30" t="str">
        <f>IFERROR(IF(ＤＬシート!$K8="","",ＤＬシート!$K8),"")</f>
        <v/>
      </c>
      <c r="J11" s="30" t="str">
        <f>IFERROR(IF(ＤＬシート!$M8="","",ＤＬシート!$M8),"")</f>
        <v/>
      </c>
      <c r="K11" s="30" t="str">
        <f>IFERROR(IF(ＤＬシート!$U8="","",LEFT(ＤＬシート!$U8,1)),"")</f>
        <v/>
      </c>
      <c r="L11" s="40" t="str">
        <f>IFERROR(IF(ＤＬシート!$V8="","",LEFT(ＤＬシート!$V8,1)),"")</f>
        <v/>
      </c>
      <c r="M11" s="40" t="str">
        <f>IFERROR(IF(ＤＬシート!$AD8="","",ＤＬシート!$AD8),"")</f>
        <v/>
      </c>
      <c r="N11" s="43" t="str">
        <f>IFERROR(IF(ＤＬシート!$AC8="","",ＤＬシート!$AC8),"")</f>
        <v/>
      </c>
      <c r="O11" s="23">
        <f t="shared" si="0"/>
        <v>7</v>
      </c>
      <c r="P11" s="47" t="str">
        <f t="shared" si="1"/>
        <v/>
      </c>
      <c r="Q11" s="48" t="str">
        <f t="shared" si="2"/>
        <v/>
      </c>
      <c r="R11" s="48" t="str">
        <f t="shared" si="3"/>
        <v/>
      </c>
      <c r="S11" s="48" t="str">
        <f t="shared" si="4"/>
        <v/>
      </c>
      <c r="T11" s="48" t="str">
        <f t="shared" si="5"/>
        <v/>
      </c>
      <c r="U11" s="48" t="str">
        <f t="shared" si="6"/>
        <v/>
      </c>
      <c r="V11" s="48" t="str">
        <f t="shared" si="7"/>
        <v/>
      </c>
      <c r="W11" s="48" t="str">
        <f t="shared" si="8"/>
        <v/>
      </c>
      <c r="X11" s="48" t="str">
        <f t="shared" si="9"/>
        <v/>
      </c>
      <c r="Y11" s="48" t="str">
        <f t="shared" si="10"/>
        <v/>
      </c>
      <c r="Z11" s="48" t="str">
        <f t="shared" si="11"/>
        <v/>
      </c>
      <c r="AA11" s="74" t="str">
        <f t="shared" si="12"/>
        <v/>
      </c>
      <c r="AB11" s="43" t="str">
        <f t="shared" si="13"/>
        <v/>
      </c>
      <c r="AD11" s="23" t="str">
        <f t="shared" si="14"/>
        <v/>
      </c>
    </row>
    <row r="12" spans="1:30" x14ac:dyDescent="0.2">
      <c r="A12" s="29">
        <v>8</v>
      </c>
      <c r="B12" s="30" t="str">
        <f>IFERROR(IF(ＤＬシート!$T9="","",ＤＬシート!$T9),"")</f>
        <v/>
      </c>
      <c r="C12" s="30" t="str">
        <f>IFERROR(IF(ＤＬシート!$S9="","",ＤＬシート!$S9),"")</f>
        <v/>
      </c>
      <c r="D12" s="30" t="str">
        <f>IFERROR(IF(ＤＬシート!$E9="","","○"),"")</f>
        <v/>
      </c>
      <c r="E12" s="30" t="str">
        <f>IFERROR(IF(ＤＬシート!$H9="","",(LEFT(ＤＬシート!$H9,FIND(" ",ＤＬシート!$H9)-1))),"")</f>
        <v/>
      </c>
      <c r="F12" s="30" t="str">
        <f>IFERROR(IF(ＤＬシート!$H9="","",(RIGHT(ＤＬシート!$H9,LEN(ＤＬシート!$H9)-FIND(" ",ＤＬシート!$H9)))),"")</f>
        <v/>
      </c>
      <c r="G12" s="30" t="str">
        <f>IFERROR(IF(ＤＬシート!$I9="","",(LEFT(ＤＬシート!$I9,FIND(" ",ＤＬシート!$I9)-1))),"")</f>
        <v/>
      </c>
      <c r="H12" s="30" t="str">
        <f>IFERROR(IF(ＤＬシート!$I9="","",(RIGHT(ＤＬシート!$I9,LEN(ＤＬシート!$I9)-FIND(" ",ＤＬシート!$I9)))),"")</f>
        <v/>
      </c>
      <c r="I12" s="30" t="str">
        <f>IFERROR(IF(ＤＬシート!$K9="","",ＤＬシート!$K9),"")</f>
        <v/>
      </c>
      <c r="J12" s="30" t="str">
        <f>IFERROR(IF(ＤＬシート!$M9="","",ＤＬシート!$M9),"")</f>
        <v/>
      </c>
      <c r="K12" s="30" t="str">
        <f>IFERROR(IF(ＤＬシート!$U9="","",LEFT(ＤＬシート!$U9,1)),"")</f>
        <v/>
      </c>
      <c r="L12" s="40" t="str">
        <f>IFERROR(IF(ＤＬシート!$V9="","",LEFT(ＤＬシート!$V9,1)),"")</f>
        <v/>
      </c>
      <c r="M12" s="40" t="str">
        <f>IFERROR(IF(ＤＬシート!$AD9="","",ＤＬシート!$AD9),"")</f>
        <v/>
      </c>
      <c r="N12" s="43" t="str">
        <f>IFERROR(IF(ＤＬシート!$AC9="","",ＤＬシート!$AC9),"")</f>
        <v/>
      </c>
      <c r="O12" s="23">
        <f t="shared" si="0"/>
        <v>8</v>
      </c>
      <c r="P12" s="47" t="str">
        <f t="shared" si="1"/>
        <v/>
      </c>
      <c r="Q12" s="48" t="str">
        <f t="shared" si="2"/>
        <v/>
      </c>
      <c r="R12" s="48" t="str">
        <f t="shared" si="3"/>
        <v/>
      </c>
      <c r="S12" s="48" t="str">
        <f t="shared" si="4"/>
        <v/>
      </c>
      <c r="T12" s="48" t="str">
        <f t="shared" si="5"/>
        <v/>
      </c>
      <c r="U12" s="48" t="str">
        <f t="shared" si="6"/>
        <v/>
      </c>
      <c r="V12" s="48" t="str">
        <f t="shared" si="7"/>
        <v/>
      </c>
      <c r="W12" s="48" t="str">
        <f t="shared" si="8"/>
        <v/>
      </c>
      <c r="X12" s="48" t="str">
        <f t="shared" si="9"/>
        <v/>
      </c>
      <c r="Y12" s="48" t="str">
        <f t="shared" si="10"/>
        <v/>
      </c>
      <c r="Z12" s="48" t="str">
        <f t="shared" si="11"/>
        <v/>
      </c>
      <c r="AA12" s="74" t="str">
        <f t="shared" si="12"/>
        <v/>
      </c>
      <c r="AB12" s="43" t="str">
        <f t="shared" si="13"/>
        <v/>
      </c>
      <c r="AD12" s="23" t="str">
        <f t="shared" si="14"/>
        <v/>
      </c>
    </row>
    <row r="13" spans="1:30" x14ac:dyDescent="0.2">
      <c r="A13" s="29">
        <v>9</v>
      </c>
      <c r="B13" s="30" t="str">
        <f>IFERROR(IF(ＤＬシート!$T10="","",ＤＬシート!$T10),"")</f>
        <v/>
      </c>
      <c r="C13" s="30" t="str">
        <f>IFERROR(IF(ＤＬシート!$S10="","",ＤＬシート!$S10),"")</f>
        <v/>
      </c>
      <c r="D13" s="30" t="str">
        <f>IFERROR(IF(ＤＬシート!$E10="","","○"),"")</f>
        <v/>
      </c>
      <c r="E13" s="30" t="str">
        <f>IFERROR(IF(ＤＬシート!$H10="","",(LEFT(ＤＬシート!$H10,FIND(" ",ＤＬシート!$H10)-1))),"")</f>
        <v/>
      </c>
      <c r="F13" s="30" t="str">
        <f>IFERROR(IF(ＤＬシート!$H10="","",(RIGHT(ＤＬシート!$H10,LEN(ＤＬシート!$H10)-FIND(" ",ＤＬシート!$H10)))),"")</f>
        <v/>
      </c>
      <c r="G13" s="30" t="str">
        <f>IFERROR(IF(ＤＬシート!$I10="","",(LEFT(ＤＬシート!$I10,FIND(" ",ＤＬシート!$I10)-1))),"")</f>
        <v/>
      </c>
      <c r="H13" s="30" t="str">
        <f>IFERROR(IF(ＤＬシート!$I10="","",(RIGHT(ＤＬシート!$I10,LEN(ＤＬシート!$I10)-FIND(" ",ＤＬシート!$I10)))),"")</f>
        <v/>
      </c>
      <c r="I13" s="30" t="str">
        <f>IFERROR(IF(ＤＬシート!$K10="","",ＤＬシート!$K10),"")</f>
        <v/>
      </c>
      <c r="J13" s="30" t="str">
        <f>IFERROR(IF(ＤＬシート!$M10="","",ＤＬシート!$M10),"")</f>
        <v/>
      </c>
      <c r="K13" s="30" t="str">
        <f>IFERROR(IF(ＤＬシート!$U10="","",LEFT(ＤＬシート!$U10,1)),"")</f>
        <v/>
      </c>
      <c r="L13" s="40" t="str">
        <f>IFERROR(IF(ＤＬシート!$V10="","",LEFT(ＤＬシート!$V10,1)),"")</f>
        <v/>
      </c>
      <c r="M13" s="40" t="str">
        <f>IFERROR(IF(ＤＬシート!$AD10="","",ＤＬシート!$AD10),"")</f>
        <v/>
      </c>
      <c r="N13" s="43" t="str">
        <f>IFERROR(IF(ＤＬシート!$AC10="","",ＤＬシート!$AC10),"")</f>
        <v/>
      </c>
      <c r="O13" s="23">
        <f t="shared" si="0"/>
        <v>9</v>
      </c>
      <c r="P13" s="47" t="str">
        <f t="shared" si="1"/>
        <v/>
      </c>
      <c r="Q13" s="48" t="str">
        <f t="shared" si="2"/>
        <v/>
      </c>
      <c r="R13" s="48" t="str">
        <f t="shared" si="3"/>
        <v/>
      </c>
      <c r="S13" s="48" t="str">
        <f t="shared" si="4"/>
        <v/>
      </c>
      <c r="T13" s="48" t="str">
        <f t="shared" si="5"/>
        <v/>
      </c>
      <c r="U13" s="48" t="str">
        <f t="shared" si="6"/>
        <v/>
      </c>
      <c r="V13" s="48" t="str">
        <f t="shared" si="7"/>
        <v/>
      </c>
      <c r="W13" s="48" t="str">
        <f t="shared" si="8"/>
        <v/>
      </c>
      <c r="X13" s="48" t="str">
        <f t="shared" si="9"/>
        <v/>
      </c>
      <c r="Y13" s="48" t="str">
        <f t="shared" si="10"/>
        <v/>
      </c>
      <c r="Z13" s="48" t="str">
        <f t="shared" si="11"/>
        <v/>
      </c>
      <c r="AA13" s="74" t="str">
        <f t="shared" si="12"/>
        <v/>
      </c>
      <c r="AB13" s="43" t="str">
        <f t="shared" si="13"/>
        <v/>
      </c>
      <c r="AD13" s="23" t="str">
        <f t="shared" si="14"/>
        <v/>
      </c>
    </row>
    <row r="14" spans="1:30" x14ac:dyDescent="0.2">
      <c r="A14" s="29">
        <v>10</v>
      </c>
      <c r="B14" s="30" t="str">
        <f>IFERROR(IF(ＤＬシート!$T11="","",ＤＬシート!$T11),"")</f>
        <v/>
      </c>
      <c r="C14" s="30" t="str">
        <f>IFERROR(IF(ＤＬシート!$S11="","",ＤＬシート!$S11),"")</f>
        <v/>
      </c>
      <c r="D14" s="30" t="str">
        <f>IFERROR(IF(ＤＬシート!$E11="","","○"),"")</f>
        <v/>
      </c>
      <c r="E14" s="30" t="str">
        <f>IFERROR(IF(ＤＬシート!$H11="","",(LEFT(ＤＬシート!$H11,FIND(" ",ＤＬシート!$H11)-1))),"")</f>
        <v/>
      </c>
      <c r="F14" s="30" t="str">
        <f>IFERROR(IF(ＤＬシート!$H11="","",(RIGHT(ＤＬシート!$H11,LEN(ＤＬシート!$H11)-FIND(" ",ＤＬシート!$H11)))),"")</f>
        <v/>
      </c>
      <c r="G14" s="30" t="str">
        <f>IFERROR(IF(ＤＬシート!$I11="","",(LEFT(ＤＬシート!$I11,FIND(" ",ＤＬシート!$I11)-1))),"")</f>
        <v/>
      </c>
      <c r="H14" s="30" t="str">
        <f>IFERROR(IF(ＤＬシート!$I11="","",(RIGHT(ＤＬシート!$I11,LEN(ＤＬシート!$I11)-FIND(" ",ＤＬシート!$I11)))),"")</f>
        <v/>
      </c>
      <c r="I14" s="30" t="str">
        <f>IFERROR(IF(ＤＬシート!$K11="","",ＤＬシート!$K11),"")</f>
        <v/>
      </c>
      <c r="J14" s="30" t="str">
        <f>IFERROR(IF(ＤＬシート!$M11="","",ＤＬシート!$M11),"")</f>
        <v/>
      </c>
      <c r="K14" s="30" t="str">
        <f>IFERROR(IF(ＤＬシート!$U11="","",LEFT(ＤＬシート!$U11,1)),"")</f>
        <v/>
      </c>
      <c r="L14" s="40" t="str">
        <f>IFERROR(IF(ＤＬシート!$V11="","",LEFT(ＤＬシート!$V11,1)),"")</f>
        <v/>
      </c>
      <c r="M14" s="40" t="str">
        <f>IFERROR(IF(ＤＬシート!$AD11="","",ＤＬシート!$AD11),"")</f>
        <v/>
      </c>
      <c r="N14" s="43" t="str">
        <f>IFERROR(IF(ＤＬシート!$AC11="","",ＤＬシート!$AC11),"")</f>
        <v/>
      </c>
      <c r="O14" s="23">
        <f t="shared" si="0"/>
        <v>10</v>
      </c>
      <c r="P14" s="47" t="str">
        <f t="shared" si="1"/>
        <v/>
      </c>
      <c r="Q14" s="48" t="str">
        <f t="shared" si="2"/>
        <v/>
      </c>
      <c r="R14" s="48" t="str">
        <f t="shared" si="3"/>
        <v/>
      </c>
      <c r="S14" s="48" t="str">
        <f t="shared" si="4"/>
        <v/>
      </c>
      <c r="T14" s="48" t="str">
        <f t="shared" si="5"/>
        <v/>
      </c>
      <c r="U14" s="48" t="str">
        <f t="shared" si="6"/>
        <v/>
      </c>
      <c r="V14" s="48" t="str">
        <f t="shared" si="7"/>
        <v/>
      </c>
      <c r="W14" s="48" t="str">
        <f t="shared" si="8"/>
        <v/>
      </c>
      <c r="X14" s="48" t="str">
        <f t="shared" si="9"/>
        <v/>
      </c>
      <c r="Y14" s="48" t="str">
        <f t="shared" si="10"/>
        <v/>
      </c>
      <c r="Z14" s="48" t="str">
        <f t="shared" si="11"/>
        <v/>
      </c>
      <c r="AA14" s="74" t="str">
        <f t="shared" si="12"/>
        <v/>
      </c>
      <c r="AB14" s="43" t="str">
        <f t="shared" si="13"/>
        <v/>
      </c>
      <c r="AD14" s="23" t="str">
        <f t="shared" si="14"/>
        <v/>
      </c>
    </row>
    <row r="15" spans="1:30" x14ac:dyDescent="0.2">
      <c r="A15" s="29">
        <v>11</v>
      </c>
      <c r="B15" s="30" t="str">
        <f>IFERROR(IF(ＤＬシート!$T12="","",ＤＬシート!$T12),"")</f>
        <v/>
      </c>
      <c r="C15" s="30" t="str">
        <f>IFERROR(IF(ＤＬシート!$S12="","",ＤＬシート!$S12),"")</f>
        <v/>
      </c>
      <c r="D15" s="30" t="str">
        <f>IFERROR(IF(ＤＬシート!$E12="","","○"),"")</f>
        <v/>
      </c>
      <c r="E15" s="30" t="str">
        <f>IFERROR(IF(ＤＬシート!$H12="","",(LEFT(ＤＬシート!$H12,FIND(" ",ＤＬシート!$H12)-1))),"")</f>
        <v/>
      </c>
      <c r="F15" s="30" t="str">
        <f>IFERROR(IF(ＤＬシート!$H12="","",(RIGHT(ＤＬシート!$H12,LEN(ＤＬシート!$H12)-FIND(" ",ＤＬシート!$H12)))),"")</f>
        <v/>
      </c>
      <c r="G15" s="30" t="str">
        <f>IFERROR(IF(ＤＬシート!$I12="","",(LEFT(ＤＬシート!$I12,FIND(" ",ＤＬシート!$I12)-1))),"")</f>
        <v/>
      </c>
      <c r="H15" s="30" t="str">
        <f>IFERROR(IF(ＤＬシート!$I12="","",(RIGHT(ＤＬシート!$I12,LEN(ＤＬシート!$I12)-FIND(" ",ＤＬシート!$I12)))),"")</f>
        <v/>
      </c>
      <c r="I15" s="30" t="str">
        <f>IFERROR(IF(ＤＬシート!$K12="","",ＤＬシート!$K12),"")</f>
        <v/>
      </c>
      <c r="J15" s="30" t="str">
        <f>IFERROR(IF(ＤＬシート!$M12="","",ＤＬシート!$M12),"")</f>
        <v/>
      </c>
      <c r="K15" s="30" t="str">
        <f>IFERROR(IF(ＤＬシート!$U12="","",LEFT(ＤＬシート!$U12,1)),"")</f>
        <v/>
      </c>
      <c r="L15" s="40" t="str">
        <f>IFERROR(IF(ＤＬシート!$V12="","",LEFT(ＤＬシート!$V12,1)),"")</f>
        <v/>
      </c>
      <c r="M15" s="40" t="str">
        <f>IFERROR(IF(ＤＬシート!$AD12="","",ＤＬシート!$AD12),"")</f>
        <v/>
      </c>
      <c r="N15" s="43" t="str">
        <f>IFERROR(IF(ＤＬシート!$AC12="","",ＤＬシート!$AC12),"")</f>
        <v/>
      </c>
      <c r="O15" s="23">
        <f t="shared" si="0"/>
        <v>11</v>
      </c>
      <c r="P15" s="47" t="str">
        <f t="shared" si="1"/>
        <v/>
      </c>
      <c r="Q15" s="48" t="str">
        <f t="shared" si="2"/>
        <v/>
      </c>
      <c r="R15" s="48" t="str">
        <f t="shared" si="3"/>
        <v/>
      </c>
      <c r="S15" s="48" t="str">
        <f t="shared" si="4"/>
        <v/>
      </c>
      <c r="T15" s="48" t="str">
        <f t="shared" si="5"/>
        <v/>
      </c>
      <c r="U15" s="48" t="str">
        <f t="shared" si="6"/>
        <v/>
      </c>
      <c r="V15" s="48" t="str">
        <f t="shared" si="7"/>
        <v/>
      </c>
      <c r="W15" s="48" t="str">
        <f t="shared" si="8"/>
        <v/>
      </c>
      <c r="X15" s="48" t="str">
        <f t="shared" si="9"/>
        <v/>
      </c>
      <c r="Y15" s="48" t="str">
        <f t="shared" si="10"/>
        <v/>
      </c>
      <c r="Z15" s="48" t="str">
        <f t="shared" si="11"/>
        <v/>
      </c>
      <c r="AA15" s="74" t="str">
        <f t="shared" si="12"/>
        <v/>
      </c>
      <c r="AB15" s="43" t="str">
        <f t="shared" si="13"/>
        <v/>
      </c>
      <c r="AD15" s="23" t="str">
        <f t="shared" si="14"/>
        <v/>
      </c>
    </row>
    <row r="16" spans="1:30" x14ac:dyDescent="0.2">
      <c r="A16" s="29">
        <v>12</v>
      </c>
      <c r="B16" s="30" t="str">
        <f>IFERROR(IF(ＤＬシート!$T13="","",ＤＬシート!$T13),"")</f>
        <v/>
      </c>
      <c r="C16" s="30" t="str">
        <f>IFERROR(IF(ＤＬシート!$S13="","",ＤＬシート!$S13),"")</f>
        <v/>
      </c>
      <c r="D16" s="30" t="str">
        <f>IFERROR(IF(ＤＬシート!$E13="","","○"),"")</f>
        <v/>
      </c>
      <c r="E16" s="30" t="str">
        <f>IFERROR(IF(ＤＬシート!$H13="","",(LEFT(ＤＬシート!$H13,FIND(" ",ＤＬシート!$H13)-1))),"")</f>
        <v/>
      </c>
      <c r="F16" s="30" t="str">
        <f>IFERROR(IF(ＤＬシート!$H13="","",(RIGHT(ＤＬシート!$H13,LEN(ＤＬシート!$H13)-FIND(" ",ＤＬシート!$H13)))),"")</f>
        <v/>
      </c>
      <c r="G16" s="30" t="str">
        <f>IFERROR(IF(ＤＬシート!$I13="","",(LEFT(ＤＬシート!$I13,FIND(" ",ＤＬシート!$I13)-1))),"")</f>
        <v/>
      </c>
      <c r="H16" s="30" t="str">
        <f>IFERROR(IF(ＤＬシート!$I13="","",(RIGHT(ＤＬシート!$I13,LEN(ＤＬシート!$I13)-FIND(" ",ＤＬシート!$I13)))),"")</f>
        <v/>
      </c>
      <c r="I16" s="30" t="str">
        <f>IFERROR(IF(ＤＬシート!$K13="","",ＤＬシート!$K13),"")</f>
        <v/>
      </c>
      <c r="J16" s="30" t="str">
        <f>IFERROR(IF(ＤＬシート!$M13="","",ＤＬシート!$M13),"")</f>
        <v/>
      </c>
      <c r="K16" s="30" t="str">
        <f>IFERROR(IF(ＤＬシート!$U13="","",LEFT(ＤＬシート!$U13,1)),"")</f>
        <v/>
      </c>
      <c r="L16" s="40" t="str">
        <f>IFERROR(IF(ＤＬシート!$V13="","",LEFT(ＤＬシート!$V13,1)),"")</f>
        <v/>
      </c>
      <c r="M16" s="40" t="str">
        <f>IFERROR(IF(ＤＬシート!$AD13="","",ＤＬシート!$AD13),"")</f>
        <v/>
      </c>
      <c r="N16" s="43" t="str">
        <f>IFERROR(IF(ＤＬシート!$AC13="","",ＤＬシート!$AC13),"")</f>
        <v/>
      </c>
      <c r="O16" s="23">
        <f t="shared" si="0"/>
        <v>12</v>
      </c>
      <c r="P16" s="47" t="str">
        <f t="shared" si="1"/>
        <v/>
      </c>
      <c r="Q16" s="48" t="str">
        <f t="shared" si="2"/>
        <v/>
      </c>
      <c r="R16" s="48" t="str">
        <f t="shared" si="3"/>
        <v/>
      </c>
      <c r="S16" s="48" t="str">
        <f t="shared" si="4"/>
        <v/>
      </c>
      <c r="T16" s="48" t="str">
        <f t="shared" si="5"/>
        <v/>
      </c>
      <c r="U16" s="48" t="str">
        <f t="shared" si="6"/>
        <v/>
      </c>
      <c r="V16" s="48" t="str">
        <f t="shared" si="7"/>
        <v/>
      </c>
      <c r="W16" s="48" t="str">
        <f t="shared" si="8"/>
        <v/>
      </c>
      <c r="X16" s="48" t="str">
        <f t="shared" si="9"/>
        <v/>
      </c>
      <c r="Y16" s="48" t="str">
        <f t="shared" si="10"/>
        <v/>
      </c>
      <c r="Z16" s="48" t="str">
        <f t="shared" si="11"/>
        <v/>
      </c>
      <c r="AA16" s="74" t="str">
        <f t="shared" si="12"/>
        <v/>
      </c>
      <c r="AB16" s="43" t="str">
        <f t="shared" si="13"/>
        <v/>
      </c>
      <c r="AD16" s="23" t="str">
        <f t="shared" si="14"/>
        <v/>
      </c>
    </row>
    <row r="17" spans="1:30" x14ac:dyDescent="0.2">
      <c r="A17" s="29">
        <v>13</v>
      </c>
      <c r="B17" s="30" t="str">
        <f>IFERROR(IF(ＤＬシート!$T14="","",ＤＬシート!$T14),"")</f>
        <v/>
      </c>
      <c r="C17" s="30" t="str">
        <f>IFERROR(IF(ＤＬシート!$S14="","",ＤＬシート!$S14),"")</f>
        <v/>
      </c>
      <c r="D17" s="30" t="str">
        <f>IFERROR(IF(ＤＬシート!$E14="","","○"),"")</f>
        <v/>
      </c>
      <c r="E17" s="30" t="str">
        <f>IFERROR(IF(ＤＬシート!$H14="","",(LEFT(ＤＬシート!$H14,FIND(" ",ＤＬシート!$H14)-1))),"")</f>
        <v/>
      </c>
      <c r="F17" s="30" t="str">
        <f>IFERROR(IF(ＤＬシート!$H14="","",(RIGHT(ＤＬシート!$H14,LEN(ＤＬシート!$H14)-FIND(" ",ＤＬシート!$H14)))),"")</f>
        <v/>
      </c>
      <c r="G17" s="30" t="str">
        <f>IFERROR(IF(ＤＬシート!$I14="","",(LEFT(ＤＬシート!$I14,FIND(" ",ＤＬシート!$I14)-1))),"")</f>
        <v/>
      </c>
      <c r="H17" s="30" t="str">
        <f>IFERROR(IF(ＤＬシート!$I14="","",(RIGHT(ＤＬシート!$I14,LEN(ＤＬシート!$I14)-FIND(" ",ＤＬシート!$I14)))),"")</f>
        <v/>
      </c>
      <c r="I17" s="30" t="str">
        <f>IFERROR(IF(ＤＬシート!$K14="","",ＤＬシート!$K14),"")</f>
        <v/>
      </c>
      <c r="J17" s="30" t="str">
        <f>IFERROR(IF(ＤＬシート!$M14="","",ＤＬシート!$M14),"")</f>
        <v/>
      </c>
      <c r="K17" s="30" t="str">
        <f>IFERROR(IF(ＤＬシート!$U14="","",LEFT(ＤＬシート!$U14,1)),"")</f>
        <v/>
      </c>
      <c r="L17" s="40" t="str">
        <f>IFERROR(IF(ＤＬシート!$V14="","",LEFT(ＤＬシート!$V14,1)),"")</f>
        <v/>
      </c>
      <c r="M17" s="40" t="str">
        <f>IFERROR(IF(ＤＬシート!$AD14="","",ＤＬシート!$AD14),"")</f>
        <v/>
      </c>
      <c r="N17" s="43" t="str">
        <f>IFERROR(IF(ＤＬシート!$AC14="","",ＤＬシート!$AC14),"")</f>
        <v/>
      </c>
      <c r="O17" s="23">
        <f t="shared" si="0"/>
        <v>13</v>
      </c>
      <c r="P17" s="47" t="str">
        <f t="shared" si="1"/>
        <v/>
      </c>
      <c r="Q17" s="48" t="str">
        <f t="shared" si="2"/>
        <v/>
      </c>
      <c r="R17" s="48" t="str">
        <f t="shared" si="3"/>
        <v/>
      </c>
      <c r="S17" s="48" t="str">
        <f t="shared" si="4"/>
        <v/>
      </c>
      <c r="T17" s="48" t="str">
        <f t="shared" si="5"/>
        <v/>
      </c>
      <c r="U17" s="48" t="str">
        <f t="shared" si="6"/>
        <v/>
      </c>
      <c r="V17" s="48" t="str">
        <f t="shared" si="7"/>
        <v/>
      </c>
      <c r="W17" s="48" t="str">
        <f t="shared" si="8"/>
        <v/>
      </c>
      <c r="X17" s="48" t="str">
        <f t="shared" si="9"/>
        <v/>
      </c>
      <c r="Y17" s="48" t="str">
        <f t="shared" si="10"/>
        <v/>
      </c>
      <c r="Z17" s="48" t="str">
        <f t="shared" si="11"/>
        <v/>
      </c>
      <c r="AA17" s="74" t="str">
        <f t="shared" si="12"/>
        <v/>
      </c>
      <c r="AB17" s="43" t="str">
        <f t="shared" si="13"/>
        <v/>
      </c>
      <c r="AD17" s="23" t="str">
        <f t="shared" si="14"/>
        <v/>
      </c>
    </row>
    <row r="18" spans="1:30" x14ac:dyDescent="0.2">
      <c r="A18" s="29">
        <v>14</v>
      </c>
      <c r="B18" s="30" t="str">
        <f>IFERROR(IF(ＤＬシート!$T15="","",ＤＬシート!$T15),"")</f>
        <v/>
      </c>
      <c r="C18" s="30" t="str">
        <f>IFERROR(IF(ＤＬシート!$S15="","",ＤＬシート!$S15),"")</f>
        <v/>
      </c>
      <c r="D18" s="30" t="str">
        <f>IFERROR(IF(ＤＬシート!$E15="","","○"),"")</f>
        <v/>
      </c>
      <c r="E18" s="30" t="str">
        <f>IFERROR(IF(ＤＬシート!$H15="","",(LEFT(ＤＬシート!$H15,FIND(" ",ＤＬシート!$H15)-1))),"")</f>
        <v/>
      </c>
      <c r="F18" s="30" t="str">
        <f>IFERROR(IF(ＤＬシート!$H15="","",(RIGHT(ＤＬシート!$H15,LEN(ＤＬシート!$H15)-FIND(" ",ＤＬシート!$H15)))),"")</f>
        <v/>
      </c>
      <c r="G18" s="30" t="str">
        <f>IFERROR(IF(ＤＬシート!$I15="","",(LEFT(ＤＬシート!$I15,FIND(" ",ＤＬシート!$I15)-1))),"")</f>
        <v/>
      </c>
      <c r="H18" s="30" t="str">
        <f>IFERROR(IF(ＤＬシート!$I15="","",(RIGHT(ＤＬシート!$I15,LEN(ＤＬシート!$I15)-FIND(" ",ＤＬシート!$I15)))),"")</f>
        <v/>
      </c>
      <c r="I18" s="30" t="str">
        <f>IFERROR(IF(ＤＬシート!$K15="","",ＤＬシート!$K15),"")</f>
        <v/>
      </c>
      <c r="J18" s="30" t="str">
        <f>IFERROR(IF(ＤＬシート!$M15="","",ＤＬシート!$M15),"")</f>
        <v/>
      </c>
      <c r="K18" s="30" t="str">
        <f>IFERROR(IF(ＤＬシート!$U15="","",LEFT(ＤＬシート!$U15,1)),"")</f>
        <v/>
      </c>
      <c r="L18" s="40" t="str">
        <f>IFERROR(IF(ＤＬシート!$V15="","",LEFT(ＤＬシート!$V15,1)),"")</f>
        <v/>
      </c>
      <c r="M18" s="40" t="str">
        <f>IFERROR(IF(ＤＬシート!$AD15="","",ＤＬシート!$AD15),"")</f>
        <v/>
      </c>
      <c r="N18" s="43" t="str">
        <f>IFERROR(IF(ＤＬシート!$AC15="","",ＤＬシート!$AC15),"")</f>
        <v/>
      </c>
      <c r="O18" s="23">
        <f t="shared" si="0"/>
        <v>14</v>
      </c>
      <c r="P18" s="47" t="str">
        <f t="shared" si="1"/>
        <v/>
      </c>
      <c r="Q18" s="48" t="str">
        <f t="shared" si="2"/>
        <v/>
      </c>
      <c r="R18" s="48" t="str">
        <f t="shared" si="3"/>
        <v/>
      </c>
      <c r="S18" s="48" t="str">
        <f t="shared" si="4"/>
        <v/>
      </c>
      <c r="T18" s="48" t="str">
        <f t="shared" si="5"/>
        <v/>
      </c>
      <c r="U18" s="48" t="str">
        <f t="shared" si="6"/>
        <v/>
      </c>
      <c r="V18" s="48" t="str">
        <f t="shared" si="7"/>
        <v/>
      </c>
      <c r="W18" s="48" t="str">
        <f t="shared" si="8"/>
        <v/>
      </c>
      <c r="X18" s="48" t="str">
        <f t="shared" si="9"/>
        <v/>
      </c>
      <c r="Y18" s="48" t="str">
        <f t="shared" si="10"/>
        <v/>
      </c>
      <c r="Z18" s="48" t="str">
        <f t="shared" si="11"/>
        <v/>
      </c>
      <c r="AA18" s="74" t="str">
        <f t="shared" si="12"/>
        <v/>
      </c>
      <c r="AB18" s="43" t="str">
        <f t="shared" si="13"/>
        <v/>
      </c>
      <c r="AD18" s="23" t="str">
        <f t="shared" si="14"/>
        <v/>
      </c>
    </row>
    <row r="19" spans="1:30" x14ac:dyDescent="0.2">
      <c r="A19" s="29">
        <v>15</v>
      </c>
      <c r="B19" s="30" t="str">
        <f>IFERROR(IF(ＤＬシート!$T16="","",ＤＬシート!$T16),"")</f>
        <v/>
      </c>
      <c r="C19" s="30" t="str">
        <f>IFERROR(IF(ＤＬシート!$S16="","",ＤＬシート!$S16),"")</f>
        <v/>
      </c>
      <c r="D19" s="30" t="str">
        <f>IFERROR(IF(ＤＬシート!$E16="","","○"),"")</f>
        <v/>
      </c>
      <c r="E19" s="30" t="str">
        <f>IFERROR(IF(ＤＬシート!$H16="","",(LEFT(ＤＬシート!$H16,FIND(" ",ＤＬシート!$H16)-1))),"")</f>
        <v/>
      </c>
      <c r="F19" s="30" t="str">
        <f>IFERROR(IF(ＤＬシート!$H16="","",(RIGHT(ＤＬシート!$H16,LEN(ＤＬシート!$H16)-FIND(" ",ＤＬシート!$H16)))),"")</f>
        <v/>
      </c>
      <c r="G19" s="30" t="str">
        <f>IFERROR(IF(ＤＬシート!$I16="","",(LEFT(ＤＬシート!$I16,FIND(" ",ＤＬシート!$I16)-1))),"")</f>
        <v/>
      </c>
      <c r="H19" s="30" t="str">
        <f>IFERROR(IF(ＤＬシート!$I16="","",(RIGHT(ＤＬシート!$I16,LEN(ＤＬシート!$I16)-FIND(" ",ＤＬシート!$I16)))),"")</f>
        <v/>
      </c>
      <c r="I19" s="30" t="str">
        <f>IFERROR(IF(ＤＬシート!$K16="","",ＤＬシート!$K16),"")</f>
        <v/>
      </c>
      <c r="J19" s="30" t="str">
        <f>IFERROR(IF(ＤＬシート!$M16="","",ＤＬシート!$M16),"")</f>
        <v/>
      </c>
      <c r="K19" s="30" t="str">
        <f>IFERROR(IF(ＤＬシート!$U16="","",LEFT(ＤＬシート!$U16,1)),"")</f>
        <v/>
      </c>
      <c r="L19" s="40" t="str">
        <f>IFERROR(IF(ＤＬシート!$V16="","",LEFT(ＤＬシート!$V16,1)),"")</f>
        <v/>
      </c>
      <c r="M19" s="40" t="str">
        <f>IFERROR(IF(ＤＬシート!$AD16="","",ＤＬシート!$AD16),"")</f>
        <v/>
      </c>
      <c r="N19" s="43" t="str">
        <f>IFERROR(IF(ＤＬシート!$AC16="","",ＤＬシート!$AC16),"")</f>
        <v/>
      </c>
      <c r="O19" s="23">
        <f t="shared" si="0"/>
        <v>15</v>
      </c>
      <c r="P19" s="47" t="str">
        <f t="shared" si="1"/>
        <v/>
      </c>
      <c r="Q19" s="48" t="str">
        <f t="shared" si="2"/>
        <v/>
      </c>
      <c r="R19" s="48" t="str">
        <f t="shared" si="3"/>
        <v/>
      </c>
      <c r="S19" s="48" t="str">
        <f t="shared" si="4"/>
        <v/>
      </c>
      <c r="T19" s="48" t="str">
        <f t="shared" si="5"/>
        <v/>
      </c>
      <c r="U19" s="48" t="str">
        <f t="shared" si="6"/>
        <v/>
      </c>
      <c r="V19" s="48" t="str">
        <f t="shared" si="7"/>
        <v/>
      </c>
      <c r="W19" s="48" t="str">
        <f t="shared" si="8"/>
        <v/>
      </c>
      <c r="X19" s="48" t="str">
        <f t="shared" si="9"/>
        <v/>
      </c>
      <c r="Y19" s="48" t="str">
        <f t="shared" si="10"/>
        <v/>
      </c>
      <c r="Z19" s="48" t="str">
        <f t="shared" si="11"/>
        <v/>
      </c>
      <c r="AA19" s="74" t="str">
        <f t="shared" si="12"/>
        <v/>
      </c>
      <c r="AB19" s="43" t="str">
        <f t="shared" si="13"/>
        <v/>
      </c>
      <c r="AD19" s="23" t="str">
        <f t="shared" si="14"/>
        <v/>
      </c>
    </row>
    <row r="20" spans="1:30" x14ac:dyDescent="0.2">
      <c r="A20" s="29">
        <v>16</v>
      </c>
      <c r="B20" s="30" t="str">
        <f>IFERROR(IF(ＤＬシート!$T17="","",ＤＬシート!$T17),"")</f>
        <v/>
      </c>
      <c r="C20" s="30" t="str">
        <f>IFERROR(IF(ＤＬシート!$S17="","",ＤＬシート!$S17),"")</f>
        <v/>
      </c>
      <c r="D20" s="30" t="str">
        <f>IFERROR(IF(ＤＬシート!$E17="","","○"),"")</f>
        <v/>
      </c>
      <c r="E20" s="30" t="str">
        <f>IFERROR(IF(ＤＬシート!$H17="","",(LEFT(ＤＬシート!$H17,FIND(" ",ＤＬシート!$H17)-1))),"")</f>
        <v/>
      </c>
      <c r="F20" s="30" t="str">
        <f>IFERROR(IF(ＤＬシート!$H17="","",(RIGHT(ＤＬシート!$H17,LEN(ＤＬシート!$H17)-FIND(" ",ＤＬシート!$H17)))),"")</f>
        <v/>
      </c>
      <c r="G20" s="30" t="str">
        <f>IFERROR(IF(ＤＬシート!$I17="","",(LEFT(ＤＬシート!$I17,FIND(" ",ＤＬシート!$I17)-1))),"")</f>
        <v/>
      </c>
      <c r="H20" s="30" t="str">
        <f>IFERROR(IF(ＤＬシート!$I17="","",(RIGHT(ＤＬシート!$I17,LEN(ＤＬシート!$I17)-FIND(" ",ＤＬシート!$I17)))),"")</f>
        <v/>
      </c>
      <c r="I20" s="30" t="str">
        <f>IFERROR(IF(ＤＬシート!$K17="","",ＤＬシート!$K17),"")</f>
        <v/>
      </c>
      <c r="J20" s="30" t="str">
        <f>IFERROR(IF(ＤＬシート!$M17="","",ＤＬシート!$M17),"")</f>
        <v/>
      </c>
      <c r="K20" s="30" t="str">
        <f>IFERROR(IF(ＤＬシート!$U17="","",LEFT(ＤＬシート!$U17,1)),"")</f>
        <v/>
      </c>
      <c r="L20" s="40" t="str">
        <f>IFERROR(IF(ＤＬシート!$V17="","",LEFT(ＤＬシート!$V17,1)),"")</f>
        <v/>
      </c>
      <c r="M20" s="40" t="str">
        <f>IFERROR(IF(ＤＬシート!$AD17="","",ＤＬシート!$AD17),"")</f>
        <v/>
      </c>
      <c r="N20" s="43" t="str">
        <f>IFERROR(IF(ＤＬシート!$AC17="","",ＤＬシート!$AC17),"")</f>
        <v/>
      </c>
      <c r="O20" s="23">
        <f t="shared" si="0"/>
        <v>16</v>
      </c>
      <c r="P20" s="47" t="str">
        <f t="shared" si="1"/>
        <v/>
      </c>
      <c r="Q20" s="48" t="str">
        <f t="shared" si="2"/>
        <v/>
      </c>
      <c r="R20" s="48" t="str">
        <f t="shared" si="3"/>
        <v/>
      </c>
      <c r="S20" s="48" t="str">
        <f t="shared" si="4"/>
        <v/>
      </c>
      <c r="T20" s="48" t="str">
        <f t="shared" si="5"/>
        <v/>
      </c>
      <c r="U20" s="48" t="str">
        <f t="shared" si="6"/>
        <v/>
      </c>
      <c r="V20" s="48" t="str">
        <f t="shared" si="7"/>
        <v/>
      </c>
      <c r="W20" s="48" t="str">
        <f t="shared" si="8"/>
        <v/>
      </c>
      <c r="X20" s="48" t="str">
        <f t="shared" si="9"/>
        <v/>
      </c>
      <c r="Y20" s="48" t="str">
        <f t="shared" si="10"/>
        <v/>
      </c>
      <c r="Z20" s="48" t="str">
        <f t="shared" si="11"/>
        <v/>
      </c>
      <c r="AA20" s="74" t="str">
        <f t="shared" si="12"/>
        <v/>
      </c>
      <c r="AB20" s="43" t="str">
        <f t="shared" si="13"/>
        <v/>
      </c>
      <c r="AD20" s="23" t="str">
        <f t="shared" si="14"/>
        <v/>
      </c>
    </row>
    <row r="21" spans="1:30" x14ac:dyDescent="0.2">
      <c r="A21" s="29">
        <v>17</v>
      </c>
      <c r="B21" s="30" t="str">
        <f>IFERROR(IF(ＤＬシート!$T18="","",ＤＬシート!$T18),"")</f>
        <v/>
      </c>
      <c r="C21" s="30" t="str">
        <f>IFERROR(IF(ＤＬシート!$S18="","",ＤＬシート!$S18),"")</f>
        <v/>
      </c>
      <c r="D21" s="30" t="str">
        <f>IFERROR(IF(ＤＬシート!$E18="","","○"),"")</f>
        <v/>
      </c>
      <c r="E21" s="30" t="str">
        <f>IFERROR(IF(ＤＬシート!$H18="","",(LEFT(ＤＬシート!$H18,FIND(" ",ＤＬシート!$H18)-1))),"")</f>
        <v/>
      </c>
      <c r="F21" s="30" t="str">
        <f>IFERROR(IF(ＤＬシート!$H18="","",(RIGHT(ＤＬシート!$H18,LEN(ＤＬシート!$H18)-FIND(" ",ＤＬシート!$H18)))),"")</f>
        <v/>
      </c>
      <c r="G21" s="30" t="str">
        <f>IFERROR(IF(ＤＬシート!$I18="","",(LEFT(ＤＬシート!$I18,FIND(" ",ＤＬシート!$I18)-1))),"")</f>
        <v/>
      </c>
      <c r="H21" s="30" t="str">
        <f>IFERROR(IF(ＤＬシート!$I18="","",(RIGHT(ＤＬシート!$I18,LEN(ＤＬシート!$I18)-FIND(" ",ＤＬシート!$I18)))),"")</f>
        <v/>
      </c>
      <c r="I21" s="30" t="str">
        <f>IFERROR(IF(ＤＬシート!$K18="","",ＤＬシート!$K18),"")</f>
        <v/>
      </c>
      <c r="J21" s="30" t="str">
        <f>IFERROR(IF(ＤＬシート!$M18="","",ＤＬシート!$M18),"")</f>
        <v/>
      </c>
      <c r="K21" s="30" t="str">
        <f>IFERROR(IF(ＤＬシート!$U18="","",LEFT(ＤＬシート!$U18,1)),"")</f>
        <v/>
      </c>
      <c r="L21" s="40" t="str">
        <f>IFERROR(IF(ＤＬシート!$V18="","",LEFT(ＤＬシート!$V18,1)),"")</f>
        <v/>
      </c>
      <c r="M21" s="40" t="str">
        <f>IFERROR(IF(ＤＬシート!$AD18="","",ＤＬシート!$AD18),"")</f>
        <v/>
      </c>
      <c r="N21" s="43" t="str">
        <f>IFERROR(IF(ＤＬシート!$AC18="","",ＤＬシート!$AC18),"")</f>
        <v/>
      </c>
      <c r="O21" s="23">
        <f t="shared" si="0"/>
        <v>17</v>
      </c>
      <c r="P21" s="47" t="str">
        <f t="shared" si="1"/>
        <v/>
      </c>
      <c r="Q21" s="48" t="str">
        <f t="shared" si="2"/>
        <v/>
      </c>
      <c r="R21" s="48" t="str">
        <f t="shared" si="3"/>
        <v/>
      </c>
      <c r="S21" s="48" t="str">
        <f t="shared" si="4"/>
        <v/>
      </c>
      <c r="T21" s="48" t="str">
        <f t="shared" si="5"/>
        <v/>
      </c>
      <c r="U21" s="48" t="str">
        <f t="shared" si="6"/>
        <v/>
      </c>
      <c r="V21" s="48" t="str">
        <f t="shared" si="7"/>
        <v/>
      </c>
      <c r="W21" s="48" t="str">
        <f t="shared" si="8"/>
        <v/>
      </c>
      <c r="X21" s="48" t="str">
        <f t="shared" si="9"/>
        <v/>
      </c>
      <c r="Y21" s="48" t="str">
        <f t="shared" si="10"/>
        <v/>
      </c>
      <c r="Z21" s="48" t="str">
        <f t="shared" si="11"/>
        <v/>
      </c>
      <c r="AA21" s="74" t="str">
        <f t="shared" si="12"/>
        <v/>
      </c>
      <c r="AB21" s="43" t="str">
        <f t="shared" si="13"/>
        <v/>
      </c>
      <c r="AD21" s="23" t="str">
        <f t="shared" si="14"/>
        <v/>
      </c>
    </row>
    <row r="22" spans="1:30" x14ac:dyDescent="0.2">
      <c r="A22" s="29">
        <v>18</v>
      </c>
      <c r="B22" s="30" t="str">
        <f>IFERROR(IF(ＤＬシート!$T19="","",ＤＬシート!$T19),"")</f>
        <v/>
      </c>
      <c r="C22" s="30" t="str">
        <f>IFERROR(IF(ＤＬシート!$S19="","",ＤＬシート!$S19),"")</f>
        <v/>
      </c>
      <c r="D22" s="30" t="str">
        <f>IFERROR(IF(ＤＬシート!$E19="","","○"),"")</f>
        <v/>
      </c>
      <c r="E22" s="30" t="str">
        <f>IFERROR(IF(ＤＬシート!$H19="","",(LEFT(ＤＬシート!$H19,FIND(" ",ＤＬシート!$H19)-1))),"")</f>
        <v/>
      </c>
      <c r="F22" s="30" t="str">
        <f>IFERROR(IF(ＤＬシート!$H19="","",(RIGHT(ＤＬシート!$H19,LEN(ＤＬシート!$H19)-FIND(" ",ＤＬシート!$H19)))),"")</f>
        <v/>
      </c>
      <c r="G22" s="30" t="str">
        <f>IFERROR(IF(ＤＬシート!$I19="","",(LEFT(ＤＬシート!$I19,FIND(" ",ＤＬシート!$I19)-1))),"")</f>
        <v/>
      </c>
      <c r="H22" s="30" t="str">
        <f>IFERROR(IF(ＤＬシート!$I19="","",(RIGHT(ＤＬシート!$I19,LEN(ＤＬシート!$I19)-FIND(" ",ＤＬシート!$I19)))),"")</f>
        <v/>
      </c>
      <c r="I22" s="30" t="str">
        <f>IFERROR(IF(ＤＬシート!$K19="","",ＤＬシート!$K19),"")</f>
        <v/>
      </c>
      <c r="J22" s="30" t="str">
        <f>IFERROR(IF(ＤＬシート!$M19="","",ＤＬシート!$M19),"")</f>
        <v/>
      </c>
      <c r="K22" s="30" t="str">
        <f>IFERROR(IF(ＤＬシート!$U19="","",LEFT(ＤＬシート!$U19,1)),"")</f>
        <v/>
      </c>
      <c r="L22" s="40" t="str">
        <f>IFERROR(IF(ＤＬシート!$V19="","",LEFT(ＤＬシート!$V19,1)),"")</f>
        <v/>
      </c>
      <c r="M22" s="40" t="str">
        <f>IFERROR(IF(ＤＬシート!$AD19="","",ＤＬシート!$AD19),"")</f>
        <v/>
      </c>
      <c r="N22" s="43" t="str">
        <f>IFERROR(IF(ＤＬシート!$AC19="","",ＤＬシート!$AC19),"")</f>
        <v/>
      </c>
      <c r="O22" s="23">
        <f t="shared" si="0"/>
        <v>18</v>
      </c>
      <c r="P22" s="47" t="str">
        <f t="shared" si="1"/>
        <v/>
      </c>
      <c r="Q22" s="48" t="str">
        <f t="shared" si="2"/>
        <v/>
      </c>
      <c r="R22" s="48" t="str">
        <f t="shared" si="3"/>
        <v/>
      </c>
      <c r="S22" s="48" t="str">
        <f t="shared" si="4"/>
        <v/>
      </c>
      <c r="T22" s="48" t="str">
        <f t="shared" si="5"/>
        <v/>
      </c>
      <c r="U22" s="48" t="str">
        <f t="shared" si="6"/>
        <v/>
      </c>
      <c r="V22" s="48" t="str">
        <f t="shared" si="7"/>
        <v/>
      </c>
      <c r="W22" s="48" t="str">
        <f t="shared" si="8"/>
        <v/>
      </c>
      <c r="X22" s="48" t="str">
        <f t="shared" si="9"/>
        <v/>
      </c>
      <c r="Y22" s="48" t="str">
        <f t="shared" si="10"/>
        <v/>
      </c>
      <c r="Z22" s="48" t="str">
        <f t="shared" si="11"/>
        <v/>
      </c>
      <c r="AA22" s="74" t="str">
        <f t="shared" si="12"/>
        <v/>
      </c>
      <c r="AB22" s="43" t="str">
        <f t="shared" si="13"/>
        <v/>
      </c>
      <c r="AD22" s="23" t="str">
        <f t="shared" si="14"/>
        <v/>
      </c>
    </row>
    <row r="23" spans="1:30" x14ac:dyDescent="0.2">
      <c r="A23" s="29">
        <v>19</v>
      </c>
      <c r="B23" s="30" t="str">
        <f>IFERROR(IF(ＤＬシート!$T20="","",ＤＬシート!$T20),"")</f>
        <v/>
      </c>
      <c r="C23" s="30" t="str">
        <f>IFERROR(IF(ＤＬシート!$S20="","",ＤＬシート!$S20),"")</f>
        <v/>
      </c>
      <c r="D23" s="30" t="str">
        <f>IFERROR(IF(ＤＬシート!$E20="","","○"),"")</f>
        <v/>
      </c>
      <c r="E23" s="30" t="str">
        <f>IFERROR(IF(ＤＬシート!$H20="","",(LEFT(ＤＬシート!$H20,FIND(" ",ＤＬシート!$H20)-1))),"")</f>
        <v/>
      </c>
      <c r="F23" s="30" t="str">
        <f>IFERROR(IF(ＤＬシート!$H20="","",(RIGHT(ＤＬシート!$H20,LEN(ＤＬシート!$H20)-FIND(" ",ＤＬシート!$H20)))),"")</f>
        <v/>
      </c>
      <c r="G23" s="30" t="str">
        <f>IFERROR(IF(ＤＬシート!$I20="","",(LEFT(ＤＬシート!$I20,FIND(" ",ＤＬシート!$I20)-1))),"")</f>
        <v/>
      </c>
      <c r="H23" s="30" t="str">
        <f>IFERROR(IF(ＤＬシート!$I20="","",(RIGHT(ＤＬシート!$I20,LEN(ＤＬシート!$I20)-FIND(" ",ＤＬシート!$I20)))),"")</f>
        <v/>
      </c>
      <c r="I23" s="30" t="str">
        <f>IFERROR(IF(ＤＬシート!$K20="","",ＤＬシート!$K20),"")</f>
        <v/>
      </c>
      <c r="J23" s="30" t="str">
        <f>IFERROR(IF(ＤＬシート!$M20="","",ＤＬシート!$M20),"")</f>
        <v/>
      </c>
      <c r="K23" s="30" t="str">
        <f>IFERROR(IF(ＤＬシート!$U20="","",LEFT(ＤＬシート!$U20,1)),"")</f>
        <v/>
      </c>
      <c r="L23" s="40" t="str">
        <f>IFERROR(IF(ＤＬシート!$V20="","",LEFT(ＤＬシート!$V20,1)),"")</f>
        <v/>
      </c>
      <c r="M23" s="40" t="str">
        <f>IFERROR(IF(ＤＬシート!$AD20="","",ＤＬシート!$AD20),"")</f>
        <v/>
      </c>
      <c r="N23" s="43" t="str">
        <f>IFERROR(IF(ＤＬシート!$AC20="","",ＤＬシート!$AC20),"")</f>
        <v/>
      </c>
      <c r="O23" s="23">
        <f t="shared" si="0"/>
        <v>19</v>
      </c>
      <c r="P23" s="47" t="str">
        <f t="shared" si="1"/>
        <v/>
      </c>
      <c r="Q23" s="48" t="str">
        <f t="shared" si="2"/>
        <v/>
      </c>
      <c r="R23" s="48" t="str">
        <f t="shared" si="3"/>
        <v/>
      </c>
      <c r="S23" s="48" t="str">
        <f t="shared" si="4"/>
        <v/>
      </c>
      <c r="T23" s="48" t="str">
        <f t="shared" si="5"/>
        <v/>
      </c>
      <c r="U23" s="48" t="str">
        <f t="shared" si="6"/>
        <v/>
      </c>
      <c r="V23" s="48" t="str">
        <f t="shared" si="7"/>
        <v/>
      </c>
      <c r="W23" s="48" t="str">
        <f t="shared" si="8"/>
        <v/>
      </c>
      <c r="X23" s="48" t="str">
        <f t="shared" si="9"/>
        <v/>
      </c>
      <c r="Y23" s="48" t="str">
        <f t="shared" si="10"/>
        <v/>
      </c>
      <c r="Z23" s="48" t="str">
        <f t="shared" si="11"/>
        <v/>
      </c>
      <c r="AA23" s="74" t="str">
        <f t="shared" si="12"/>
        <v/>
      </c>
      <c r="AB23" s="43" t="str">
        <f t="shared" si="13"/>
        <v/>
      </c>
      <c r="AD23" s="23" t="str">
        <f t="shared" si="14"/>
        <v/>
      </c>
    </row>
    <row r="24" spans="1:30" x14ac:dyDescent="0.2">
      <c r="A24" s="29">
        <v>20</v>
      </c>
      <c r="B24" s="30" t="str">
        <f>IFERROR(IF(ＤＬシート!$T21="","",ＤＬシート!$T21),"")</f>
        <v/>
      </c>
      <c r="C24" s="30" t="str">
        <f>IFERROR(IF(ＤＬシート!$S21="","",ＤＬシート!$S21),"")</f>
        <v/>
      </c>
      <c r="D24" s="30" t="str">
        <f>IFERROR(IF(ＤＬシート!$E21="","","○"),"")</f>
        <v/>
      </c>
      <c r="E24" s="30" t="str">
        <f>IFERROR(IF(ＤＬシート!$H21="","",(LEFT(ＤＬシート!$H21,FIND(" ",ＤＬシート!$H21)-1))),"")</f>
        <v/>
      </c>
      <c r="F24" s="30" t="str">
        <f>IFERROR(IF(ＤＬシート!$H21="","",(RIGHT(ＤＬシート!$H21,LEN(ＤＬシート!$H21)-FIND(" ",ＤＬシート!$H21)))),"")</f>
        <v/>
      </c>
      <c r="G24" s="30" t="str">
        <f>IFERROR(IF(ＤＬシート!$I21="","",(LEFT(ＤＬシート!$I21,FIND(" ",ＤＬシート!$I21)-1))),"")</f>
        <v/>
      </c>
      <c r="H24" s="30" t="str">
        <f>IFERROR(IF(ＤＬシート!$I21="","",(RIGHT(ＤＬシート!$I21,LEN(ＤＬシート!$I21)-FIND(" ",ＤＬシート!$I21)))),"")</f>
        <v/>
      </c>
      <c r="I24" s="30" t="str">
        <f>IFERROR(IF(ＤＬシート!$K21="","",ＤＬシート!$K21),"")</f>
        <v/>
      </c>
      <c r="J24" s="30" t="str">
        <f>IFERROR(IF(ＤＬシート!$M21="","",ＤＬシート!$M21),"")</f>
        <v/>
      </c>
      <c r="K24" s="30" t="str">
        <f>IFERROR(IF(ＤＬシート!$U21="","",LEFT(ＤＬシート!$U21,1)),"")</f>
        <v/>
      </c>
      <c r="L24" s="40" t="str">
        <f>IFERROR(IF(ＤＬシート!$V21="","",LEFT(ＤＬシート!$V21,1)),"")</f>
        <v/>
      </c>
      <c r="M24" s="40" t="str">
        <f>IFERROR(IF(ＤＬシート!$AD21="","",ＤＬシート!$AD21),"")</f>
        <v/>
      </c>
      <c r="N24" s="43" t="str">
        <f>IFERROR(IF(ＤＬシート!$AC21="","",ＤＬシート!$AC21),"")</f>
        <v/>
      </c>
      <c r="O24" s="23">
        <f t="shared" si="0"/>
        <v>20</v>
      </c>
      <c r="P24" s="47" t="str">
        <f t="shared" si="1"/>
        <v/>
      </c>
      <c r="Q24" s="48" t="str">
        <f t="shared" si="2"/>
        <v/>
      </c>
      <c r="R24" s="48" t="str">
        <f t="shared" si="3"/>
        <v/>
      </c>
      <c r="S24" s="48" t="str">
        <f t="shared" si="4"/>
        <v/>
      </c>
      <c r="T24" s="48" t="str">
        <f t="shared" si="5"/>
        <v/>
      </c>
      <c r="U24" s="48" t="str">
        <f t="shared" si="6"/>
        <v/>
      </c>
      <c r="V24" s="48" t="str">
        <f t="shared" si="7"/>
        <v/>
      </c>
      <c r="W24" s="48" t="str">
        <f t="shared" si="8"/>
        <v/>
      </c>
      <c r="X24" s="48" t="str">
        <f t="shared" si="9"/>
        <v/>
      </c>
      <c r="Y24" s="48" t="str">
        <f t="shared" si="10"/>
        <v/>
      </c>
      <c r="Z24" s="48" t="str">
        <f t="shared" si="11"/>
        <v/>
      </c>
      <c r="AA24" s="74" t="str">
        <f t="shared" si="12"/>
        <v/>
      </c>
      <c r="AB24" s="43" t="str">
        <f t="shared" si="13"/>
        <v/>
      </c>
      <c r="AD24" s="23" t="str">
        <f t="shared" si="14"/>
        <v/>
      </c>
    </row>
    <row r="25" spans="1:30" x14ac:dyDescent="0.2">
      <c r="A25" s="29">
        <v>21</v>
      </c>
      <c r="B25" s="30" t="str">
        <f>IFERROR(IF(ＤＬシート!$T22="","",ＤＬシート!$T22),"")</f>
        <v/>
      </c>
      <c r="C25" s="30" t="str">
        <f>IFERROR(IF(ＤＬシート!$S22="","",ＤＬシート!$S22),"")</f>
        <v/>
      </c>
      <c r="D25" s="30" t="str">
        <f>IFERROR(IF(ＤＬシート!$E22="","","○"),"")</f>
        <v/>
      </c>
      <c r="E25" s="30" t="str">
        <f>IFERROR(IF(ＤＬシート!$H22="","",(LEFT(ＤＬシート!$H22,FIND(" ",ＤＬシート!$H22)-1))),"")</f>
        <v/>
      </c>
      <c r="F25" s="30" t="str">
        <f>IFERROR(IF(ＤＬシート!$H22="","",(RIGHT(ＤＬシート!$H22,LEN(ＤＬシート!$H22)-FIND(" ",ＤＬシート!$H22)))),"")</f>
        <v/>
      </c>
      <c r="G25" s="30" t="str">
        <f>IFERROR(IF(ＤＬシート!$I22="","",(LEFT(ＤＬシート!$I22,FIND(" ",ＤＬシート!$I22)-1))),"")</f>
        <v/>
      </c>
      <c r="H25" s="30" t="str">
        <f>IFERROR(IF(ＤＬシート!$I22="","",(RIGHT(ＤＬシート!$I22,LEN(ＤＬシート!$I22)-FIND(" ",ＤＬシート!$I22)))),"")</f>
        <v/>
      </c>
      <c r="I25" s="30" t="str">
        <f>IFERROR(IF(ＤＬシート!$K22="","",ＤＬシート!$K22),"")</f>
        <v/>
      </c>
      <c r="J25" s="30" t="str">
        <f>IFERROR(IF(ＤＬシート!$M22="","",ＤＬシート!$M22),"")</f>
        <v/>
      </c>
      <c r="K25" s="30" t="str">
        <f>IFERROR(IF(ＤＬシート!$U22="","",LEFT(ＤＬシート!$U22,1)),"")</f>
        <v/>
      </c>
      <c r="L25" s="40" t="str">
        <f>IFERROR(IF(ＤＬシート!$V22="","",LEFT(ＤＬシート!$V22,1)),"")</f>
        <v/>
      </c>
      <c r="M25" s="40" t="str">
        <f>IFERROR(IF(ＤＬシート!$AD22="","",ＤＬシート!$AD22),"")</f>
        <v/>
      </c>
      <c r="N25" s="43" t="str">
        <f>IFERROR(IF(ＤＬシート!$AC22="","",ＤＬシート!$AC22),"")</f>
        <v/>
      </c>
      <c r="O25" s="23">
        <f t="shared" si="0"/>
        <v>21</v>
      </c>
      <c r="P25" s="47" t="str">
        <f t="shared" si="1"/>
        <v/>
      </c>
      <c r="Q25" s="48" t="str">
        <f t="shared" si="2"/>
        <v/>
      </c>
      <c r="R25" s="48" t="str">
        <f t="shared" si="3"/>
        <v/>
      </c>
      <c r="S25" s="48" t="str">
        <f t="shared" si="4"/>
        <v/>
      </c>
      <c r="T25" s="48" t="str">
        <f t="shared" si="5"/>
        <v/>
      </c>
      <c r="U25" s="48" t="str">
        <f t="shared" si="6"/>
        <v/>
      </c>
      <c r="V25" s="48" t="str">
        <f t="shared" si="7"/>
        <v/>
      </c>
      <c r="W25" s="48" t="str">
        <f t="shared" si="8"/>
        <v/>
      </c>
      <c r="X25" s="48" t="str">
        <f t="shared" si="9"/>
        <v/>
      </c>
      <c r="Y25" s="48" t="str">
        <f t="shared" si="10"/>
        <v/>
      </c>
      <c r="Z25" s="48" t="str">
        <f t="shared" si="11"/>
        <v/>
      </c>
      <c r="AA25" s="74" t="str">
        <f t="shared" si="12"/>
        <v/>
      </c>
      <c r="AB25" s="43" t="str">
        <f t="shared" si="13"/>
        <v/>
      </c>
      <c r="AD25" s="23" t="str">
        <f t="shared" si="14"/>
        <v/>
      </c>
    </row>
    <row r="26" spans="1:30" x14ac:dyDescent="0.2">
      <c r="A26" s="29">
        <v>22</v>
      </c>
      <c r="B26" s="30" t="str">
        <f>IFERROR(IF(ＤＬシート!$T23="","",ＤＬシート!$T23),"")</f>
        <v/>
      </c>
      <c r="C26" s="30" t="str">
        <f>IFERROR(IF(ＤＬシート!$S23="","",ＤＬシート!$S23),"")</f>
        <v/>
      </c>
      <c r="D26" s="30" t="str">
        <f>IFERROR(IF(ＤＬシート!$E23="","","○"),"")</f>
        <v/>
      </c>
      <c r="E26" s="30" t="str">
        <f>IFERROR(IF(ＤＬシート!$H23="","",(LEFT(ＤＬシート!$H23,FIND(" ",ＤＬシート!$H23)-1))),"")</f>
        <v/>
      </c>
      <c r="F26" s="30" t="str">
        <f>IFERROR(IF(ＤＬシート!$H23="","",(RIGHT(ＤＬシート!$H23,LEN(ＤＬシート!$H23)-FIND(" ",ＤＬシート!$H23)))),"")</f>
        <v/>
      </c>
      <c r="G26" s="30" t="str">
        <f>IFERROR(IF(ＤＬシート!$I23="","",(LEFT(ＤＬシート!$I23,FIND(" ",ＤＬシート!$I23)-1))),"")</f>
        <v/>
      </c>
      <c r="H26" s="30" t="str">
        <f>IFERROR(IF(ＤＬシート!$I23="","",(RIGHT(ＤＬシート!$I23,LEN(ＤＬシート!$I23)-FIND(" ",ＤＬシート!$I23)))),"")</f>
        <v/>
      </c>
      <c r="I26" s="30" t="str">
        <f>IFERROR(IF(ＤＬシート!$K23="","",ＤＬシート!$K23),"")</f>
        <v/>
      </c>
      <c r="J26" s="30" t="str">
        <f>IFERROR(IF(ＤＬシート!$M23="","",ＤＬシート!$M23),"")</f>
        <v/>
      </c>
      <c r="K26" s="30" t="str">
        <f>IFERROR(IF(ＤＬシート!$U23="","",LEFT(ＤＬシート!$U23,1)),"")</f>
        <v/>
      </c>
      <c r="L26" s="40" t="str">
        <f>IFERROR(IF(ＤＬシート!$V23="","",LEFT(ＤＬシート!$V23,1)),"")</f>
        <v/>
      </c>
      <c r="M26" s="40" t="str">
        <f>IFERROR(IF(ＤＬシート!$AD23="","",ＤＬシート!$AD23),"")</f>
        <v/>
      </c>
      <c r="N26" s="43" t="str">
        <f>IFERROR(IF(ＤＬシート!$AC23="","",ＤＬシート!$AC23),"")</f>
        <v/>
      </c>
      <c r="O26" s="23">
        <f t="shared" si="0"/>
        <v>22</v>
      </c>
      <c r="P26" s="47" t="str">
        <f t="shared" si="1"/>
        <v/>
      </c>
      <c r="Q26" s="48" t="str">
        <f t="shared" si="2"/>
        <v/>
      </c>
      <c r="R26" s="48" t="str">
        <f t="shared" si="3"/>
        <v/>
      </c>
      <c r="S26" s="48" t="str">
        <f t="shared" si="4"/>
        <v/>
      </c>
      <c r="T26" s="48" t="str">
        <f t="shared" si="5"/>
        <v/>
      </c>
      <c r="U26" s="48" t="str">
        <f t="shared" si="6"/>
        <v/>
      </c>
      <c r="V26" s="48" t="str">
        <f t="shared" si="7"/>
        <v/>
      </c>
      <c r="W26" s="48" t="str">
        <f t="shared" si="8"/>
        <v/>
      </c>
      <c r="X26" s="48" t="str">
        <f t="shared" si="9"/>
        <v/>
      </c>
      <c r="Y26" s="48" t="str">
        <f t="shared" si="10"/>
        <v/>
      </c>
      <c r="Z26" s="48" t="str">
        <f t="shared" si="11"/>
        <v/>
      </c>
      <c r="AA26" s="74" t="str">
        <f t="shared" si="12"/>
        <v/>
      </c>
      <c r="AB26" s="43" t="str">
        <f t="shared" si="13"/>
        <v/>
      </c>
      <c r="AD26" s="23" t="str">
        <f t="shared" si="14"/>
        <v/>
      </c>
    </row>
    <row r="27" spans="1:30" x14ac:dyDescent="0.2">
      <c r="A27" s="29">
        <v>23</v>
      </c>
      <c r="B27" s="30" t="str">
        <f>IFERROR(IF(ＤＬシート!$T24="","",ＤＬシート!$T24),"")</f>
        <v/>
      </c>
      <c r="C27" s="30" t="str">
        <f>IFERROR(IF(ＤＬシート!$S24="","",ＤＬシート!$S24),"")</f>
        <v/>
      </c>
      <c r="D27" s="30" t="str">
        <f>IFERROR(IF(ＤＬシート!$E24="","","○"),"")</f>
        <v/>
      </c>
      <c r="E27" s="30" t="str">
        <f>IFERROR(IF(ＤＬシート!$H24="","",(LEFT(ＤＬシート!$H24,FIND(" ",ＤＬシート!$H24)-1))),"")</f>
        <v/>
      </c>
      <c r="F27" s="30" t="str">
        <f>IFERROR(IF(ＤＬシート!$H24="","",(RIGHT(ＤＬシート!$H24,LEN(ＤＬシート!$H24)-FIND(" ",ＤＬシート!$H24)))),"")</f>
        <v/>
      </c>
      <c r="G27" s="30" t="str">
        <f>IFERROR(IF(ＤＬシート!$I24="","",(LEFT(ＤＬシート!$I24,FIND(" ",ＤＬシート!$I24)-1))),"")</f>
        <v/>
      </c>
      <c r="H27" s="30" t="str">
        <f>IFERROR(IF(ＤＬシート!$I24="","",(RIGHT(ＤＬシート!$I24,LEN(ＤＬシート!$I24)-FIND(" ",ＤＬシート!$I24)))),"")</f>
        <v/>
      </c>
      <c r="I27" s="30" t="str">
        <f>IFERROR(IF(ＤＬシート!$K24="","",ＤＬシート!$K24),"")</f>
        <v/>
      </c>
      <c r="J27" s="30" t="str">
        <f>IFERROR(IF(ＤＬシート!$M24="","",ＤＬシート!$M24),"")</f>
        <v/>
      </c>
      <c r="K27" s="30" t="str">
        <f>IFERROR(IF(ＤＬシート!$U24="","",LEFT(ＤＬシート!$U24,1)),"")</f>
        <v/>
      </c>
      <c r="L27" s="40" t="str">
        <f>IFERROR(IF(ＤＬシート!$V24="","",LEFT(ＤＬシート!$V24,1)),"")</f>
        <v/>
      </c>
      <c r="M27" s="40" t="str">
        <f>IFERROR(IF(ＤＬシート!$AD24="","",ＤＬシート!$AD24),"")</f>
        <v/>
      </c>
      <c r="N27" s="43" t="str">
        <f>IFERROR(IF(ＤＬシート!$AC24="","",ＤＬシート!$AC24),"")</f>
        <v/>
      </c>
      <c r="O27" s="23">
        <f t="shared" si="0"/>
        <v>23</v>
      </c>
      <c r="P27" s="47" t="str">
        <f t="shared" si="1"/>
        <v/>
      </c>
      <c r="Q27" s="48" t="str">
        <f t="shared" si="2"/>
        <v/>
      </c>
      <c r="R27" s="48" t="str">
        <f t="shared" si="3"/>
        <v/>
      </c>
      <c r="S27" s="48" t="str">
        <f t="shared" si="4"/>
        <v/>
      </c>
      <c r="T27" s="48" t="str">
        <f t="shared" si="5"/>
        <v/>
      </c>
      <c r="U27" s="48" t="str">
        <f t="shared" si="6"/>
        <v/>
      </c>
      <c r="V27" s="48" t="str">
        <f t="shared" si="7"/>
        <v/>
      </c>
      <c r="W27" s="48" t="str">
        <f t="shared" si="8"/>
        <v/>
      </c>
      <c r="X27" s="48" t="str">
        <f t="shared" si="9"/>
        <v/>
      </c>
      <c r="Y27" s="48" t="str">
        <f t="shared" si="10"/>
        <v/>
      </c>
      <c r="Z27" s="48" t="str">
        <f t="shared" si="11"/>
        <v/>
      </c>
      <c r="AA27" s="74" t="str">
        <f t="shared" si="12"/>
        <v/>
      </c>
      <c r="AB27" s="43" t="str">
        <f t="shared" si="13"/>
        <v/>
      </c>
      <c r="AD27" s="23" t="str">
        <f t="shared" si="14"/>
        <v/>
      </c>
    </row>
    <row r="28" spans="1:30" x14ac:dyDescent="0.2">
      <c r="A28" s="29">
        <v>24</v>
      </c>
      <c r="B28" s="30" t="str">
        <f>IFERROR(IF(ＤＬシート!$T25="","",ＤＬシート!$T25),"")</f>
        <v/>
      </c>
      <c r="C28" s="30" t="str">
        <f>IFERROR(IF(ＤＬシート!$S25="","",ＤＬシート!$S25),"")</f>
        <v/>
      </c>
      <c r="D28" s="30" t="str">
        <f>IFERROR(IF(ＤＬシート!$E25="","","○"),"")</f>
        <v/>
      </c>
      <c r="E28" s="30" t="str">
        <f>IFERROR(IF(ＤＬシート!$H25="","",(LEFT(ＤＬシート!$H25,FIND(" ",ＤＬシート!$H25)-1))),"")</f>
        <v/>
      </c>
      <c r="F28" s="30" t="str">
        <f>IFERROR(IF(ＤＬシート!$H25="","",(RIGHT(ＤＬシート!$H25,LEN(ＤＬシート!$H25)-FIND(" ",ＤＬシート!$H25)))),"")</f>
        <v/>
      </c>
      <c r="G28" s="30" t="str">
        <f>IFERROR(IF(ＤＬシート!$I25="","",(LEFT(ＤＬシート!$I25,FIND(" ",ＤＬシート!$I25)-1))),"")</f>
        <v/>
      </c>
      <c r="H28" s="30" t="str">
        <f>IFERROR(IF(ＤＬシート!$I25="","",(RIGHT(ＤＬシート!$I25,LEN(ＤＬシート!$I25)-FIND(" ",ＤＬシート!$I25)))),"")</f>
        <v/>
      </c>
      <c r="I28" s="30" t="str">
        <f>IFERROR(IF(ＤＬシート!$K25="","",ＤＬシート!$K25),"")</f>
        <v/>
      </c>
      <c r="J28" s="30" t="str">
        <f>IFERROR(IF(ＤＬシート!$M25="","",ＤＬシート!$M25),"")</f>
        <v/>
      </c>
      <c r="K28" s="30" t="str">
        <f>IFERROR(IF(ＤＬシート!$U25="","",LEFT(ＤＬシート!$U25,1)),"")</f>
        <v/>
      </c>
      <c r="L28" s="40" t="str">
        <f>IFERROR(IF(ＤＬシート!$V25="","",LEFT(ＤＬシート!$V25,1)),"")</f>
        <v/>
      </c>
      <c r="M28" s="40" t="str">
        <f>IFERROR(IF(ＤＬシート!$AD25="","",ＤＬシート!$AD25),"")</f>
        <v/>
      </c>
      <c r="N28" s="43" t="str">
        <f>IFERROR(IF(ＤＬシート!$AC25="","",ＤＬシート!$AC25),"")</f>
        <v/>
      </c>
      <c r="O28" s="23">
        <f t="shared" si="0"/>
        <v>24</v>
      </c>
      <c r="P28" s="47" t="str">
        <f t="shared" si="1"/>
        <v/>
      </c>
      <c r="Q28" s="48" t="str">
        <f t="shared" si="2"/>
        <v/>
      </c>
      <c r="R28" s="48" t="str">
        <f t="shared" si="3"/>
        <v/>
      </c>
      <c r="S28" s="48" t="str">
        <f t="shared" si="4"/>
        <v/>
      </c>
      <c r="T28" s="48" t="str">
        <f t="shared" si="5"/>
        <v/>
      </c>
      <c r="U28" s="48" t="str">
        <f t="shared" si="6"/>
        <v/>
      </c>
      <c r="V28" s="48" t="str">
        <f t="shared" si="7"/>
        <v/>
      </c>
      <c r="W28" s="48" t="str">
        <f t="shared" si="8"/>
        <v/>
      </c>
      <c r="X28" s="48" t="str">
        <f t="shared" si="9"/>
        <v/>
      </c>
      <c r="Y28" s="48" t="str">
        <f t="shared" si="10"/>
        <v/>
      </c>
      <c r="Z28" s="48" t="str">
        <f t="shared" si="11"/>
        <v/>
      </c>
      <c r="AA28" s="74" t="str">
        <f t="shared" si="12"/>
        <v/>
      </c>
      <c r="AB28" s="43" t="str">
        <f t="shared" si="13"/>
        <v/>
      </c>
      <c r="AD28" s="23" t="str">
        <f t="shared" si="14"/>
        <v/>
      </c>
    </row>
    <row r="29" spans="1:30" x14ac:dyDescent="0.2">
      <c r="A29" s="29">
        <v>25</v>
      </c>
      <c r="B29" s="30" t="str">
        <f>IFERROR(IF(ＤＬシート!$T26="","",ＤＬシート!$T26),"")</f>
        <v/>
      </c>
      <c r="C29" s="30" t="str">
        <f>IFERROR(IF(ＤＬシート!$S26="","",ＤＬシート!$S26),"")</f>
        <v/>
      </c>
      <c r="D29" s="30" t="str">
        <f>IFERROR(IF(ＤＬシート!$E26="","","○"),"")</f>
        <v/>
      </c>
      <c r="E29" s="30" t="str">
        <f>IFERROR(IF(ＤＬシート!$H26="","",(LEFT(ＤＬシート!$H26,FIND(" ",ＤＬシート!$H26)-1))),"")</f>
        <v/>
      </c>
      <c r="F29" s="30" t="str">
        <f>IFERROR(IF(ＤＬシート!$H26="","",(RIGHT(ＤＬシート!$H26,LEN(ＤＬシート!$H26)-FIND(" ",ＤＬシート!$H26)))),"")</f>
        <v/>
      </c>
      <c r="G29" s="30" t="str">
        <f>IFERROR(IF(ＤＬシート!$I26="","",(LEFT(ＤＬシート!$I26,FIND(" ",ＤＬシート!$I26)-1))),"")</f>
        <v/>
      </c>
      <c r="H29" s="30" t="str">
        <f>IFERROR(IF(ＤＬシート!$I26="","",(RIGHT(ＤＬシート!$I26,LEN(ＤＬシート!$I26)-FIND(" ",ＤＬシート!$I26)))),"")</f>
        <v/>
      </c>
      <c r="I29" s="30" t="str">
        <f>IFERROR(IF(ＤＬシート!$K26="","",ＤＬシート!$K26),"")</f>
        <v/>
      </c>
      <c r="J29" s="30" t="str">
        <f>IFERROR(IF(ＤＬシート!$M26="","",ＤＬシート!$M26),"")</f>
        <v/>
      </c>
      <c r="K29" s="30" t="str">
        <f>IFERROR(IF(ＤＬシート!$U26="","",LEFT(ＤＬシート!$U26,1)),"")</f>
        <v/>
      </c>
      <c r="L29" s="40" t="str">
        <f>IFERROR(IF(ＤＬシート!$V26="","",LEFT(ＤＬシート!$V26,1)),"")</f>
        <v/>
      </c>
      <c r="M29" s="40" t="str">
        <f>IFERROR(IF(ＤＬシート!$AD26="","",ＤＬシート!$AD26),"")</f>
        <v/>
      </c>
      <c r="N29" s="43" t="str">
        <f>IFERROR(IF(ＤＬシート!$AC26="","",ＤＬシート!$AC26),"")</f>
        <v/>
      </c>
      <c r="O29" s="23">
        <f t="shared" si="0"/>
        <v>25</v>
      </c>
      <c r="P29" s="47" t="str">
        <f t="shared" si="1"/>
        <v/>
      </c>
      <c r="Q29" s="48" t="str">
        <f t="shared" si="2"/>
        <v/>
      </c>
      <c r="R29" s="48" t="str">
        <f t="shared" si="3"/>
        <v/>
      </c>
      <c r="S29" s="48" t="str">
        <f t="shared" si="4"/>
        <v/>
      </c>
      <c r="T29" s="48" t="str">
        <f t="shared" si="5"/>
        <v/>
      </c>
      <c r="U29" s="48" t="str">
        <f t="shared" si="6"/>
        <v/>
      </c>
      <c r="V29" s="48" t="str">
        <f t="shared" si="7"/>
        <v/>
      </c>
      <c r="W29" s="48" t="str">
        <f t="shared" si="8"/>
        <v/>
      </c>
      <c r="X29" s="48" t="str">
        <f t="shared" si="9"/>
        <v/>
      </c>
      <c r="Y29" s="48" t="str">
        <f t="shared" si="10"/>
        <v/>
      </c>
      <c r="Z29" s="48" t="str">
        <f t="shared" si="11"/>
        <v/>
      </c>
      <c r="AA29" s="74" t="str">
        <f t="shared" si="12"/>
        <v/>
      </c>
      <c r="AB29" s="43" t="str">
        <f t="shared" si="13"/>
        <v/>
      </c>
      <c r="AD29" s="23" t="str">
        <f t="shared" si="14"/>
        <v/>
      </c>
    </row>
    <row r="30" spans="1:30" x14ac:dyDescent="0.2">
      <c r="A30" s="29">
        <v>26</v>
      </c>
      <c r="B30" s="30" t="str">
        <f>IFERROR(IF(ＤＬシート!$T27="","",ＤＬシート!$T27),"")</f>
        <v/>
      </c>
      <c r="C30" s="30" t="str">
        <f>IFERROR(IF(ＤＬシート!$S27="","",ＤＬシート!$S27),"")</f>
        <v/>
      </c>
      <c r="D30" s="30" t="str">
        <f>IFERROR(IF(ＤＬシート!$E27="","","○"),"")</f>
        <v/>
      </c>
      <c r="E30" s="30" t="str">
        <f>IFERROR(IF(ＤＬシート!$H27="","",(LEFT(ＤＬシート!$H27,FIND(" ",ＤＬシート!$H27)-1))),"")</f>
        <v/>
      </c>
      <c r="F30" s="30" t="str">
        <f>IFERROR(IF(ＤＬシート!$H27="","",(RIGHT(ＤＬシート!$H27,LEN(ＤＬシート!$H27)-FIND(" ",ＤＬシート!$H27)))),"")</f>
        <v/>
      </c>
      <c r="G30" s="30" t="str">
        <f>IFERROR(IF(ＤＬシート!$I27="","",(LEFT(ＤＬシート!$I27,FIND(" ",ＤＬシート!$I27)-1))),"")</f>
        <v/>
      </c>
      <c r="H30" s="30" t="str">
        <f>IFERROR(IF(ＤＬシート!$I27="","",(RIGHT(ＤＬシート!$I27,LEN(ＤＬシート!$I27)-FIND(" ",ＤＬシート!$I27)))),"")</f>
        <v/>
      </c>
      <c r="I30" s="30" t="str">
        <f>IFERROR(IF(ＤＬシート!$K27="","",ＤＬシート!$K27),"")</f>
        <v/>
      </c>
      <c r="J30" s="30" t="str">
        <f>IFERROR(IF(ＤＬシート!$M27="","",ＤＬシート!$M27),"")</f>
        <v/>
      </c>
      <c r="K30" s="30" t="str">
        <f>IFERROR(IF(ＤＬシート!$U27="","",LEFT(ＤＬシート!$U27,1)),"")</f>
        <v/>
      </c>
      <c r="L30" s="40" t="str">
        <f>IFERROR(IF(ＤＬシート!$V27="","",LEFT(ＤＬシート!$V27,1)),"")</f>
        <v/>
      </c>
      <c r="M30" s="40" t="str">
        <f>IFERROR(IF(ＤＬシート!$AD27="","",ＤＬシート!$AD27),"")</f>
        <v/>
      </c>
      <c r="N30" s="43" t="str">
        <f>IFERROR(IF(ＤＬシート!$AC27="","",ＤＬシート!$AC27),"")</f>
        <v/>
      </c>
      <c r="O30" s="23">
        <f t="shared" si="0"/>
        <v>26</v>
      </c>
      <c r="P30" s="47" t="str">
        <f t="shared" si="1"/>
        <v/>
      </c>
      <c r="Q30" s="48" t="str">
        <f t="shared" si="2"/>
        <v/>
      </c>
      <c r="R30" s="48" t="str">
        <f t="shared" si="3"/>
        <v/>
      </c>
      <c r="S30" s="48" t="str">
        <f t="shared" si="4"/>
        <v/>
      </c>
      <c r="T30" s="48" t="str">
        <f t="shared" si="5"/>
        <v/>
      </c>
      <c r="U30" s="48" t="str">
        <f t="shared" si="6"/>
        <v/>
      </c>
      <c r="V30" s="48" t="str">
        <f t="shared" si="7"/>
        <v/>
      </c>
      <c r="W30" s="48" t="str">
        <f t="shared" si="8"/>
        <v/>
      </c>
      <c r="X30" s="48" t="str">
        <f t="shared" si="9"/>
        <v/>
      </c>
      <c r="Y30" s="48" t="str">
        <f t="shared" si="10"/>
        <v/>
      </c>
      <c r="Z30" s="48" t="str">
        <f t="shared" si="11"/>
        <v/>
      </c>
      <c r="AA30" s="74" t="str">
        <f t="shared" si="12"/>
        <v/>
      </c>
      <c r="AB30" s="43" t="str">
        <f t="shared" si="13"/>
        <v/>
      </c>
      <c r="AD30" s="23" t="str">
        <f t="shared" si="14"/>
        <v/>
      </c>
    </row>
    <row r="31" spans="1:30" x14ac:dyDescent="0.2">
      <c r="A31" s="29">
        <v>27</v>
      </c>
      <c r="B31" s="30" t="str">
        <f>IFERROR(IF(ＤＬシート!$T28="","",ＤＬシート!$T28),"")</f>
        <v/>
      </c>
      <c r="C31" s="30" t="str">
        <f>IFERROR(IF(ＤＬシート!$S28="","",ＤＬシート!$S28),"")</f>
        <v/>
      </c>
      <c r="D31" s="30" t="str">
        <f>IFERROR(IF(ＤＬシート!$E28="","","○"),"")</f>
        <v/>
      </c>
      <c r="E31" s="30" t="str">
        <f>IFERROR(IF(ＤＬシート!$H28="","",(LEFT(ＤＬシート!$H28,FIND(" ",ＤＬシート!$H28)-1))),"")</f>
        <v/>
      </c>
      <c r="F31" s="30" t="str">
        <f>IFERROR(IF(ＤＬシート!$H28="","",(RIGHT(ＤＬシート!$H28,LEN(ＤＬシート!$H28)-FIND(" ",ＤＬシート!$H28)))),"")</f>
        <v/>
      </c>
      <c r="G31" s="30" t="str">
        <f>IFERROR(IF(ＤＬシート!$I28="","",(LEFT(ＤＬシート!$I28,FIND(" ",ＤＬシート!$I28)-1))),"")</f>
        <v/>
      </c>
      <c r="H31" s="30" t="str">
        <f>IFERROR(IF(ＤＬシート!$I28="","",(RIGHT(ＤＬシート!$I28,LEN(ＤＬシート!$I28)-FIND(" ",ＤＬシート!$I28)))),"")</f>
        <v/>
      </c>
      <c r="I31" s="30" t="str">
        <f>IFERROR(IF(ＤＬシート!$K28="","",ＤＬシート!$K28),"")</f>
        <v/>
      </c>
      <c r="J31" s="30" t="str">
        <f>IFERROR(IF(ＤＬシート!$M28="","",ＤＬシート!$M28),"")</f>
        <v/>
      </c>
      <c r="K31" s="30" t="str">
        <f>IFERROR(IF(ＤＬシート!$U28="","",LEFT(ＤＬシート!$U28,1)),"")</f>
        <v/>
      </c>
      <c r="L31" s="40" t="str">
        <f>IFERROR(IF(ＤＬシート!$V28="","",LEFT(ＤＬシート!$V28,1)),"")</f>
        <v/>
      </c>
      <c r="M31" s="40" t="str">
        <f>IFERROR(IF(ＤＬシート!$AD28="","",ＤＬシート!$AD28),"")</f>
        <v/>
      </c>
      <c r="N31" s="43" t="str">
        <f>IFERROR(IF(ＤＬシート!$AC28="","",ＤＬシート!$AC28),"")</f>
        <v/>
      </c>
      <c r="O31" s="23">
        <f t="shared" si="0"/>
        <v>27</v>
      </c>
      <c r="P31" s="47" t="str">
        <f t="shared" si="1"/>
        <v/>
      </c>
      <c r="Q31" s="48" t="str">
        <f t="shared" si="2"/>
        <v/>
      </c>
      <c r="R31" s="48" t="str">
        <f t="shared" si="3"/>
        <v/>
      </c>
      <c r="S31" s="48" t="str">
        <f t="shared" si="4"/>
        <v/>
      </c>
      <c r="T31" s="48" t="str">
        <f t="shared" si="5"/>
        <v/>
      </c>
      <c r="U31" s="48" t="str">
        <f t="shared" si="6"/>
        <v/>
      </c>
      <c r="V31" s="48" t="str">
        <f t="shared" si="7"/>
        <v/>
      </c>
      <c r="W31" s="48" t="str">
        <f t="shared" si="8"/>
        <v/>
      </c>
      <c r="X31" s="48" t="str">
        <f t="shared" si="9"/>
        <v/>
      </c>
      <c r="Y31" s="48" t="str">
        <f t="shared" si="10"/>
        <v/>
      </c>
      <c r="Z31" s="48" t="str">
        <f t="shared" si="11"/>
        <v/>
      </c>
      <c r="AA31" s="74" t="str">
        <f t="shared" si="12"/>
        <v/>
      </c>
      <c r="AB31" s="43" t="str">
        <f t="shared" si="13"/>
        <v/>
      </c>
      <c r="AD31" s="23" t="str">
        <f t="shared" si="14"/>
        <v/>
      </c>
    </row>
    <row r="32" spans="1:30" x14ac:dyDescent="0.2">
      <c r="A32" s="29">
        <v>28</v>
      </c>
      <c r="B32" s="30" t="str">
        <f>IFERROR(IF(ＤＬシート!$T29="","",ＤＬシート!$T29),"")</f>
        <v/>
      </c>
      <c r="C32" s="30" t="str">
        <f>IFERROR(IF(ＤＬシート!$S29="","",ＤＬシート!$S29),"")</f>
        <v/>
      </c>
      <c r="D32" s="30" t="str">
        <f>IFERROR(IF(ＤＬシート!$E29="","","○"),"")</f>
        <v/>
      </c>
      <c r="E32" s="30" t="str">
        <f>IFERROR(IF(ＤＬシート!$H29="","",(LEFT(ＤＬシート!$H29,FIND(" ",ＤＬシート!$H29)-1))),"")</f>
        <v/>
      </c>
      <c r="F32" s="30" t="str">
        <f>IFERROR(IF(ＤＬシート!$H29="","",(RIGHT(ＤＬシート!$H29,LEN(ＤＬシート!$H29)-FIND(" ",ＤＬシート!$H29)))),"")</f>
        <v/>
      </c>
      <c r="G32" s="30" t="str">
        <f>IFERROR(IF(ＤＬシート!$I29="","",(LEFT(ＤＬシート!$I29,FIND(" ",ＤＬシート!$I29)-1))),"")</f>
        <v/>
      </c>
      <c r="H32" s="30" t="str">
        <f>IFERROR(IF(ＤＬシート!$I29="","",(RIGHT(ＤＬシート!$I29,LEN(ＤＬシート!$I29)-FIND(" ",ＤＬシート!$I29)))),"")</f>
        <v/>
      </c>
      <c r="I32" s="30" t="str">
        <f>IFERROR(IF(ＤＬシート!$K29="","",ＤＬシート!$K29),"")</f>
        <v/>
      </c>
      <c r="J32" s="30" t="str">
        <f>IFERROR(IF(ＤＬシート!$M29="","",ＤＬシート!$M29),"")</f>
        <v/>
      </c>
      <c r="K32" s="30" t="str">
        <f>IFERROR(IF(ＤＬシート!$U29="","",LEFT(ＤＬシート!$U29,1)),"")</f>
        <v/>
      </c>
      <c r="L32" s="40" t="str">
        <f>IFERROR(IF(ＤＬシート!$V29="","",LEFT(ＤＬシート!$V29,1)),"")</f>
        <v/>
      </c>
      <c r="M32" s="40" t="str">
        <f>IFERROR(IF(ＤＬシート!$AD29="","",ＤＬシート!$AD29),"")</f>
        <v/>
      </c>
      <c r="N32" s="43" t="str">
        <f>IFERROR(IF(ＤＬシート!$AC29="","",ＤＬシート!$AC29),"")</f>
        <v/>
      </c>
      <c r="O32" s="23">
        <f t="shared" si="0"/>
        <v>28</v>
      </c>
      <c r="P32" s="47" t="str">
        <f>IFERROR(VLOOKUP($AD32,$B$5:$N$55,1,FALSE),"")</f>
        <v/>
      </c>
      <c r="Q32" s="48" t="str">
        <f>IF($E32="","",IFERROR(VLOOKUP($P32,$B$5:$N$55,2,FALSE),""))</f>
        <v/>
      </c>
      <c r="R32" s="48" t="str">
        <f t="shared" si="3"/>
        <v/>
      </c>
      <c r="S32" s="48" t="str">
        <f t="shared" si="4"/>
        <v/>
      </c>
      <c r="T32" s="48" t="str">
        <f t="shared" si="5"/>
        <v/>
      </c>
      <c r="U32" s="48" t="str">
        <f t="shared" si="6"/>
        <v/>
      </c>
      <c r="V32" s="48" t="str">
        <f t="shared" si="7"/>
        <v/>
      </c>
      <c r="W32" s="48" t="str">
        <f t="shared" si="8"/>
        <v/>
      </c>
      <c r="X32" s="48" t="str">
        <f t="shared" si="9"/>
        <v/>
      </c>
      <c r="Y32" s="48" t="str">
        <f t="shared" si="10"/>
        <v/>
      </c>
      <c r="Z32" s="48" t="str">
        <f t="shared" si="11"/>
        <v/>
      </c>
      <c r="AA32" s="74" t="str">
        <f t="shared" si="12"/>
        <v/>
      </c>
      <c r="AB32" s="43" t="str">
        <f t="shared" si="13"/>
        <v/>
      </c>
      <c r="AD32" s="23" t="str">
        <f t="shared" si="14"/>
        <v/>
      </c>
    </row>
    <row r="33" spans="1:30" x14ac:dyDescent="0.2">
      <c r="A33" s="29">
        <v>29</v>
      </c>
      <c r="B33" s="30" t="str">
        <f>IFERROR(IF(ＤＬシート!$T30="","",ＤＬシート!$T30),"")</f>
        <v/>
      </c>
      <c r="C33" s="30" t="str">
        <f>IFERROR(IF(ＤＬシート!$S30="","",ＤＬシート!$S30),"")</f>
        <v/>
      </c>
      <c r="D33" s="30" t="str">
        <f>IFERROR(IF(ＤＬシート!$E30="","","○"),"")</f>
        <v/>
      </c>
      <c r="E33" s="30" t="str">
        <f>IFERROR(IF(ＤＬシート!$H30="","",(LEFT(ＤＬシート!$H30,FIND(" ",ＤＬシート!$H30)-1))),"")</f>
        <v/>
      </c>
      <c r="F33" s="30" t="str">
        <f>IFERROR(IF(ＤＬシート!$H30="","",(RIGHT(ＤＬシート!$H30,LEN(ＤＬシート!$H30)-FIND(" ",ＤＬシート!$H30)))),"")</f>
        <v/>
      </c>
      <c r="G33" s="30" t="str">
        <f>IFERROR(IF(ＤＬシート!$I30="","",(LEFT(ＤＬシート!$I30,FIND(" ",ＤＬシート!$I30)-1))),"")</f>
        <v/>
      </c>
      <c r="H33" s="30" t="str">
        <f>IFERROR(IF(ＤＬシート!$I30="","",(RIGHT(ＤＬシート!$I30,LEN(ＤＬシート!$I30)-FIND(" ",ＤＬシート!$I30)))),"")</f>
        <v/>
      </c>
      <c r="I33" s="30" t="str">
        <f>IFERROR(IF(ＤＬシート!$K30="","",ＤＬシート!$K30),"")</f>
        <v/>
      </c>
      <c r="J33" s="30" t="str">
        <f>IFERROR(IF(ＤＬシート!$M30="","",ＤＬシート!$M30),"")</f>
        <v/>
      </c>
      <c r="K33" s="30" t="str">
        <f>IFERROR(IF(ＤＬシート!$U30="","",LEFT(ＤＬシート!$U30,1)),"")</f>
        <v/>
      </c>
      <c r="L33" s="40" t="str">
        <f>IFERROR(IF(ＤＬシート!$V30="","",LEFT(ＤＬシート!$V30,1)),"")</f>
        <v/>
      </c>
      <c r="M33" s="40" t="str">
        <f>IFERROR(IF(ＤＬシート!$AD30="","",ＤＬシート!$AD30),"")</f>
        <v/>
      </c>
      <c r="N33" s="43" t="str">
        <f>IFERROR(IF(ＤＬシート!$AC30="","",ＤＬシート!$AC30),"")</f>
        <v/>
      </c>
      <c r="O33" s="23">
        <f t="shared" si="0"/>
        <v>29</v>
      </c>
      <c r="P33" s="47" t="str">
        <f t="shared" si="1"/>
        <v/>
      </c>
      <c r="Q33" s="48" t="str">
        <f t="shared" ref="Q33:Q96" si="15">IF($E33="","",IFERROR(VLOOKUP($P33,$B$5:$N$55,2,FALSE),""))</f>
        <v/>
      </c>
      <c r="R33" s="48" t="str">
        <f t="shared" si="3"/>
        <v/>
      </c>
      <c r="S33" s="48" t="str">
        <f t="shared" si="4"/>
        <v/>
      </c>
      <c r="T33" s="48" t="str">
        <f t="shared" si="5"/>
        <v/>
      </c>
      <c r="U33" s="48" t="str">
        <f t="shared" si="6"/>
        <v/>
      </c>
      <c r="V33" s="48" t="str">
        <f t="shared" si="7"/>
        <v/>
      </c>
      <c r="W33" s="48" t="str">
        <f t="shared" si="8"/>
        <v/>
      </c>
      <c r="X33" s="48" t="str">
        <f t="shared" si="9"/>
        <v/>
      </c>
      <c r="Y33" s="48" t="str">
        <f t="shared" si="10"/>
        <v/>
      </c>
      <c r="Z33" s="48" t="str">
        <f t="shared" si="11"/>
        <v/>
      </c>
      <c r="AA33" s="74" t="str">
        <f t="shared" si="12"/>
        <v/>
      </c>
      <c r="AB33" s="43" t="str">
        <f t="shared" si="13"/>
        <v/>
      </c>
      <c r="AD33" s="23" t="str">
        <f t="shared" si="14"/>
        <v/>
      </c>
    </row>
    <row r="34" spans="1:30" x14ac:dyDescent="0.2">
      <c r="A34" s="29">
        <v>30</v>
      </c>
      <c r="B34" s="30" t="str">
        <f>IFERROR(IF(ＤＬシート!$T31="","",ＤＬシート!$T31),"")</f>
        <v/>
      </c>
      <c r="C34" s="30" t="str">
        <f>IFERROR(IF(ＤＬシート!$S31="","",ＤＬシート!$S31),"")</f>
        <v/>
      </c>
      <c r="D34" s="30" t="str">
        <f>IFERROR(IF(ＤＬシート!$E31="","","○"),"")</f>
        <v/>
      </c>
      <c r="E34" s="30" t="str">
        <f>IFERROR(IF(ＤＬシート!$H31="","",(LEFT(ＤＬシート!$H31,FIND(" ",ＤＬシート!$H31)-1))),"")</f>
        <v/>
      </c>
      <c r="F34" s="30" t="str">
        <f>IFERROR(IF(ＤＬシート!$H31="","",(RIGHT(ＤＬシート!$H31,LEN(ＤＬシート!$H31)-FIND(" ",ＤＬシート!$H31)))),"")</f>
        <v/>
      </c>
      <c r="G34" s="30" t="str">
        <f>IFERROR(IF(ＤＬシート!$I31="","",(LEFT(ＤＬシート!$I31,FIND(" ",ＤＬシート!$I31)-1))),"")</f>
        <v/>
      </c>
      <c r="H34" s="30" t="str">
        <f>IFERROR(IF(ＤＬシート!$I31="","",(RIGHT(ＤＬシート!$I31,LEN(ＤＬシート!$I31)-FIND(" ",ＤＬシート!$I31)))),"")</f>
        <v/>
      </c>
      <c r="I34" s="30" t="str">
        <f>IFERROR(IF(ＤＬシート!$K31="","",ＤＬシート!$K31),"")</f>
        <v/>
      </c>
      <c r="J34" s="30" t="str">
        <f>IFERROR(IF(ＤＬシート!$M31="","",ＤＬシート!$M31),"")</f>
        <v/>
      </c>
      <c r="K34" s="30" t="str">
        <f>IFERROR(IF(ＤＬシート!$U31="","",LEFT(ＤＬシート!$U31,1)),"")</f>
        <v/>
      </c>
      <c r="L34" s="40" t="str">
        <f>IFERROR(IF(ＤＬシート!$V31="","",LEFT(ＤＬシート!$V31,1)),"")</f>
        <v/>
      </c>
      <c r="M34" s="40" t="str">
        <f>IFERROR(IF(ＤＬシート!$AD31="","",ＤＬシート!$AD31),"")</f>
        <v/>
      </c>
      <c r="N34" s="43" t="str">
        <f>IFERROR(IF(ＤＬシート!$AC31="","",ＤＬシート!$AC31),"")</f>
        <v/>
      </c>
      <c r="O34" s="23">
        <f t="shared" si="0"/>
        <v>30</v>
      </c>
      <c r="P34" s="47" t="str">
        <f t="shared" si="1"/>
        <v/>
      </c>
      <c r="Q34" s="48" t="str">
        <f t="shared" si="15"/>
        <v/>
      </c>
      <c r="R34" s="48" t="str">
        <f t="shared" si="3"/>
        <v/>
      </c>
      <c r="S34" s="48" t="str">
        <f t="shared" si="4"/>
        <v/>
      </c>
      <c r="T34" s="48" t="str">
        <f t="shared" si="5"/>
        <v/>
      </c>
      <c r="U34" s="48" t="str">
        <f t="shared" si="6"/>
        <v/>
      </c>
      <c r="V34" s="48" t="str">
        <f t="shared" si="7"/>
        <v/>
      </c>
      <c r="W34" s="48" t="str">
        <f t="shared" si="8"/>
        <v/>
      </c>
      <c r="X34" s="48" t="str">
        <f t="shared" si="9"/>
        <v/>
      </c>
      <c r="Y34" s="48" t="str">
        <f t="shared" si="10"/>
        <v/>
      </c>
      <c r="Z34" s="48" t="str">
        <f t="shared" si="11"/>
        <v/>
      </c>
      <c r="AA34" s="74" t="str">
        <f t="shared" si="12"/>
        <v/>
      </c>
      <c r="AB34" s="43" t="str">
        <f t="shared" si="13"/>
        <v/>
      </c>
      <c r="AD34" s="23" t="str">
        <f t="shared" si="14"/>
        <v/>
      </c>
    </row>
    <row r="35" spans="1:30" x14ac:dyDescent="0.2">
      <c r="A35" s="29">
        <v>31</v>
      </c>
      <c r="B35" s="30" t="str">
        <f>IFERROR(IF(ＤＬシート!$T32="","",ＤＬシート!$T32),"")</f>
        <v/>
      </c>
      <c r="C35" s="30" t="str">
        <f>IFERROR(IF(ＤＬシート!$S32="","",ＤＬシート!$S32),"")</f>
        <v/>
      </c>
      <c r="D35" s="30" t="str">
        <f>IFERROR(IF(ＤＬシート!$E32="","","○"),"")</f>
        <v/>
      </c>
      <c r="E35" s="30" t="str">
        <f>IFERROR(IF(ＤＬシート!$H32="","",(LEFT(ＤＬシート!$H32,FIND(" ",ＤＬシート!$H32)-1))),"")</f>
        <v/>
      </c>
      <c r="F35" s="30" t="str">
        <f>IFERROR(IF(ＤＬシート!$H32="","",(RIGHT(ＤＬシート!$H32,LEN(ＤＬシート!$H32)-FIND(" ",ＤＬシート!$H32)))),"")</f>
        <v/>
      </c>
      <c r="G35" s="30" t="str">
        <f>IFERROR(IF(ＤＬシート!$I32="","",(LEFT(ＤＬシート!$I32,FIND(" ",ＤＬシート!$I32)-1))),"")</f>
        <v/>
      </c>
      <c r="H35" s="30" t="str">
        <f>IFERROR(IF(ＤＬシート!$I32="","",(RIGHT(ＤＬシート!$I32,LEN(ＤＬシート!$I32)-FIND(" ",ＤＬシート!$I32)))),"")</f>
        <v/>
      </c>
      <c r="I35" s="30" t="str">
        <f>IFERROR(IF(ＤＬシート!$K32="","",ＤＬシート!$K32),"")</f>
        <v/>
      </c>
      <c r="J35" s="30" t="str">
        <f>IFERROR(IF(ＤＬシート!$M32="","",ＤＬシート!$M32),"")</f>
        <v/>
      </c>
      <c r="K35" s="30" t="str">
        <f>IFERROR(IF(ＤＬシート!$U32="","",LEFT(ＤＬシート!$U32,1)),"")</f>
        <v/>
      </c>
      <c r="L35" s="40" t="str">
        <f>IFERROR(IF(ＤＬシート!$V32="","",LEFT(ＤＬシート!$V32,1)),"")</f>
        <v/>
      </c>
      <c r="M35" s="40" t="str">
        <f>IFERROR(IF(ＤＬシート!$AD32="","",ＤＬシート!$AD32),"")</f>
        <v/>
      </c>
      <c r="N35" s="43" t="str">
        <f>IFERROR(IF(ＤＬシート!$AC32="","",ＤＬシート!$AC32),"")</f>
        <v/>
      </c>
      <c r="O35" s="23">
        <f t="shared" si="0"/>
        <v>31</v>
      </c>
      <c r="P35" s="47" t="str">
        <f t="shared" si="1"/>
        <v/>
      </c>
      <c r="Q35" s="48" t="str">
        <f t="shared" si="15"/>
        <v/>
      </c>
      <c r="R35" s="48" t="str">
        <f t="shared" si="3"/>
        <v/>
      </c>
      <c r="S35" s="48" t="str">
        <f t="shared" si="4"/>
        <v/>
      </c>
      <c r="T35" s="48" t="str">
        <f t="shared" si="5"/>
        <v/>
      </c>
      <c r="U35" s="48" t="str">
        <f t="shared" si="6"/>
        <v/>
      </c>
      <c r="V35" s="48" t="str">
        <f t="shared" si="7"/>
        <v/>
      </c>
      <c r="W35" s="48" t="str">
        <f t="shared" si="8"/>
        <v/>
      </c>
      <c r="X35" s="48" t="str">
        <f t="shared" si="9"/>
        <v/>
      </c>
      <c r="Y35" s="48" t="str">
        <f t="shared" si="10"/>
        <v/>
      </c>
      <c r="Z35" s="48" t="str">
        <f t="shared" si="11"/>
        <v/>
      </c>
      <c r="AA35" s="74" t="str">
        <f t="shared" si="12"/>
        <v/>
      </c>
      <c r="AB35" s="43" t="str">
        <f t="shared" si="13"/>
        <v/>
      </c>
      <c r="AD35" s="23" t="str">
        <f t="shared" si="14"/>
        <v/>
      </c>
    </row>
    <row r="36" spans="1:30" x14ac:dyDescent="0.2">
      <c r="A36" s="29">
        <v>32</v>
      </c>
      <c r="B36" s="30" t="str">
        <f>IFERROR(IF(ＤＬシート!$T33="","",ＤＬシート!$T33),"")</f>
        <v/>
      </c>
      <c r="C36" s="30" t="str">
        <f>IFERROR(IF(ＤＬシート!$S33="","",ＤＬシート!$S33),"")</f>
        <v/>
      </c>
      <c r="D36" s="30" t="str">
        <f>IFERROR(IF(ＤＬシート!$E33="","","○"),"")</f>
        <v/>
      </c>
      <c r="E36" s="30" t="str">
        <f>IFERROR(IF(ＤＬシート!$H33="","",(LEFT(ＤＬシート!$H33,FIND(" ",ＤＬシート!$H33)-1))),"")</f>
        <v/>
      </c>
      <c r="F36" s="30" t="str">
        <f>IFERROR(IF(ＤＬシート!$H33="","",(RIGHT(ＤＬシート!$H33,LEN(ＤＬシート!$H33)-FIND(" ",ＤＬシート!$H33)))),"")</f>
        <v/>
      </c>
      <c r="G36" s="30" t="str">
        <f>IFERROR(IF(ＤＬシート!$I33="","",(LEFT(ＤＬシート!$I33,FIND(" ",ＤＬシート!$I33)-1))),"")</f>
        <v/>
      </c>
      <c r="H36" s="30" t="str">
        <f>IFERROR(IF(ＤＬシート!$I33="","",(RIGHT(ＤＬシート!$I33,LEN(ＤＬシート!$I33)-FIND(" ",ＤＬシート!$I33)))),"")</f>
        <v/>
      </c>
      <c r="I36" s="30" t="str">
        <f>IFERROR(IF(ＤＬシート!$K33="","",ＤＬシート!$K33),"")</f>
        <v/>
      </c>
      <c r="J36" s="30" t="str">
        <f>IFERROR(IF(ＤＬシート!$M33="","",ＤＬシート!$M33),"")</f>
        <v/>
      </c>
      <c r="K36" s="30" t="str">
        <f>IFERROR(IF(ＤＬシート!$U33="","",LEFT(ＤＬシート!$U33,1)),"")</f>
        <v/>
      </c>
      <c r="L36" s="40" t="str">
        <f>IFERROR(IF(ＤＬシート!$V33="","",LEFT(ＤＬシート!$V33,1)),"")</f>
        <v/>
      </c>
      <c r="M36" s="40" t="str">
        <f>IFERROR(IF(ＤＬシート!$AD33="","",ＤＬシート!$AD33),"")</f>
        <v/>
      </c>
      <c r="N36" s="43" t="str">
        <f>IFERROR(IF(ＤＬシート!$AC33="","",ＤＬシート!$AC33),"")</f>
        <v/>
      </c>
      <c r="O36" s="23">
        <f t="shared" si="0"/>
        <v>32</v>
      </c>
      <c r="P36" s="47" t="str">
        <f t="shared" si="1"/>
        <v/>
      </c>
      <c r="Q36" s="48" t="str">
        <f t="shared" si="15"/>
        <v/>
      </c>
      <c r="R36" s="48" t="str">
        <f t="shared" si="3"/>
        <v/>
      </c>
      <c r="S36" s="48" t="str">
        <f t="shared" si="4"/>
        <v/>
      </c>
      <c r="T36" s="48" t="str">
        <f t="shared" si="5"/>
        <v/>
      </c>
      <c r="U36" s="48" t="str">
        <f t="shared" si="6"/>
        <v/>
      </c>
      <c r="V36" s="48" t="str">
        <f t="shared" si="7"/>
        <v/>
      </c>
      <c r="W36" s="48" t="str">
        <f t="shared" si="8"/>
        <v/>
      </c>
      <c r="X36" s="48" t="str">
        <f t="shared" si="9"/>
        <v/>
      </c>
      <c r="Y36" s="48" t="str">
        <f t="shared" si="10"/>
        <v/>
      </c>
      <c r="Z36" s="48" t="str">
        <f t="shared" si="11"/>
        <v/>
      </c>
      <c r="AA36" s="74" t="str">
        <f t="shared" si="12"/>
        <v/>
      </c>
      <c r="AB36" s="43" t="str">
        <f t="shared" si="13"/>
        <v/>
      </c>
      <c r="AD36" s="23" t="str">
        <f t="shared" si="14"/>
        <v/>
      </c>
    </row>
    <row r="37" spans="1:30" x14ac:dyDescent="0.2">
      <c r="A37" s="29">
        <v>33</v>
      </c>
      <c r="B37" s="30" t="str">
        <f>IFERROR(IF(ＤＬシート!$T34="","",ＤＬシート!$T34),"")</f>
        <v/>
      </c>
      <c r="C37" s="30" t="str">
        <f>IFERROR(IF(ＤＬシート!$S34="","",ＤＬシート!$S34),"")</f>
        <v/>
      </c>
      <c r="D37" s="30" t="str">
        <f>IFERROR(IF(ＤＬシート!$E34="","","○"),"")</f>
        <v/>
      </c>
      <c r="E37" s="30" t="str">
        <f>IFERROR(IF(ＤＬシート!$H34="","",(LEFT(ＤＬシート!$H34,FIND(" ",ＤＬシート!$H34)-1))),"")</f>
        <v/>
      </c>
      <c r="F37" s="30" t="str">
        <f>IFERROR(IF(ＤＬシート!$H34="","",(RIGHT(ＤＬシート!$H34,LEN(ＤＬシート!$H34)-FIND(" ",ＤＬシート!$H34)))),"")</f>
        <v/>
      </c>
      <c r="G37" s="30" t="str">
        <f>IFERROR(IF(ＤＬシート!$I34="","",(LEFT(ＤＬシート!$I34,FIND(" ",ＤＬシート!$I34)-1))),"")</f>
        <v/>
      </c>
      <c r="H37" s="30" t="str">
        <f>IFERROR(IF(ＤＬシート!$I34="","",(RIGHT(ＤＬシート!$I34,LEN(ＤＬシート!$I34)-FIND(" ",ＤＬシート!$I34)))),"")</f>
        <v/>
      </c>
      <c r="I37" s="30" t="str">
        <f>IFERROR(IF(ＤＬシート!$K34="","",ＤＬシート!$K34),"")</f>
        <v/>
      </c>
      <c r="J37" s="30" t="str">
        <f>IFERROR(IF(ＤＬシート!$M34="","",ＤＬシート!$M34),"")</f>
        <v/>
      </c>
      <c r="K37" s="30" t="str">
        <f>IFERROR(IF(ＤＬシート!$U34="","",LEFT(ＤＬシート!$U34,1)),"")</f>
        <v/>
      </c>
      <c r="L37" s="40" t="str">
        <f>IFERROR(IF(ＤＬシート!$V34="","",LEFT(ＤＬシート!$V34,1)),"")</f>
        <v/>
      </c>
      <c r="M37" s="40" t="str">
        <f>IFERROR(IF(ＤＬシート!$AD34="","",ＤＬシート!$AD34),"")</f>
        <v/>
      </c>
      <c r="N37" s="43" t="str">
        <f>IFERROR(IF(ＤＬシート!$AC34="","",ＤＬシート!$AC34),"")</f>
        <v/>
      </c>
      <c r="O37" s="23">
        <f t="shared" si="0"/>
        <v>33</v>
      </c>
      <c r="P37" s="47" t="str">
        <f t="shared" si="1"/>
        <v/>
      </c>
      <c r="Q37" s="48" t="str">
        <f t="shared" si="15"/>
        <v/>
      </c>
      <c r="R37" s="48" t="str">
        <f t="shared" si="3"/>
        <v/>
      </c>
      <c r="S37" s="48" t="str">
        <f t="shared" si="4"/>
        <v/>
      </c>
      <c r="T37" s="48" t="str">
        <f t="shared" si="5"/>
        <v/>
      </c>
      <c r="U37" s="48" t="str">
        <f t="shared" si="6"/>
        <v/>
      </c>
      <c r="V37" s="48" t="str">
        <f t="shared" si="7"/>
        <v/>
      </c>
      <c r="W37" s="48" t="str">
        <f t="shared" si="8"/>
        <v/>
      </c>
      <c r="X37" s="48" t="str">
        <f t="shared" si="9"/>
        <v/>
      </c>
      <c r="Y37" s="48" t="str">
        <f t="shared" si="10"/>
        <v/>
      </c>
      <c r="Z37" s="48" t="str">
        <f t="shared" si="11"/>
        <v/>
      </c>
      <c r="AA37" s="74" t="str">
        <f t="shared" si="12"/>
        <v/>
      </c>
      <c r="AB37" s="43" t="str">
        <f t="shared" si="13"/>
        <v/>
      </c>
      <c r="AD37" s="23" t="str">
        <f t="shared" si="14"/>
        <v/>
      </c>
    </row>
    <row r="38" spans="1:30" x14ac:dyDescent="0.2">
      <c r="A38" s="29">
        <v>34</v>
      </c>
      <c r="B38" s="30" t="str">
        <f>IFERROR(IF(ＤＬシート!$T35="","",ＤＬシート!$T35),"")</f>
        <v/>
      </c>
      <c r="C38" s="30" t="str">
        <f>IFERROR(IF(ＤＬシート!$S35="","",ＤＬシート!$S35),"")</f>
        <v/>
      </c>
      <c r="D38" s="30" t="str">
        <f>IFERROR(IF(ＤＬシート!$E35="","","○"),"")</f>
        <v/>
      </c>
      <c r="E38" s="30" t="str">
        <f>IFERROR(IF(ＤＬシート!$H35="","",(LEFT(ＤＬシート!$H35,FIND(" ",ＤＬシート!$H35)-1))),"")</f>
        <v/>
      </c>
      <c r="F38" s="30" t="str">
        <f>IFERROR(IF(ＤＬシート!$H35="","",(RIGHT(ＤＬシート!$H35,LEN(ＤＬシート!$H35)-FIND(" ",ＤＬシート!$H35)))),"")</f>
        <v/>
      </c>
      <c r="G38" s="30" t="str">
        <f>IFERROR(IF(ＤＬシート!$I35="","",(LEFT(ＤＬシート!$I35,FIND(" ",ＤＬシート!$I35)-1))),"")</f>
        <v/>
      </c>
      <c r="H38" s="30" t="str">
        <f>IFERROR(IF(ＤＬシート!$I35="","",(RIGHT(ＤＬシート!$I35,LEN(ＤＬシート!$I35)-FIND(" ",ＤＬシート!$I35)))),"")</f>
        <v/>
      </c>
      <c r="I38" s="30" t="str">
        <f>IFERROR(IF(ＤＬシート!$K35="","",ＤＬシート!$K35),"")</f>
        <v/>
      </c>
      <c r="J38" s="30" t="str">
        <f>IFERROR(IF(ＤＬシート!$M35="","",ＤＬシート!$M35),"")</f>
        <v/>
      </c>
      <c r="K38" s="30" t="str">
        <f>IFERROR(IF(ＤＬシート!$U35="","",LEFT(ＤＬシート!$U35,1)),"")</f>
        <v/>
      </c>
      <c r="L38" s="40" t="str">
        <f>IFERROR(IF(ＤＬシート!$V35="","",LEFT(ＤＬシート!$V35,1)),"")</f>
        <v/>
      </c>
      <c r="M38" s="40" t="str">
        <f>IFERROR(IF(ＤＬシート!$AD35="","",ＤＬシート!$AD35),"")</f>
        <v/>
      </c>
      <c r="N38" s="43" t="str">
        <f>IFERROR(IF(ＤＬシート!$AC35="","",ＤＬシート!$AC35),"")</f>
        <v/>
      </c>
      <c r="O38" s="23">
        <f t="shared" si="0"/>
        <v>34</v>
      </c>
      <c r="P38" s="47" t="str">
        <f t="shared" si="1"/>
        <v/>
      </c>
      <c r="Q38" s="48" t="str">
        <f t="shared" si="15"/>
        <v/>
      </c>
      <c r="R38" s="48" t="str">
        <f t="shared" si="3"/>
        <v/>
      </c>
      <c r="S38" s="48" t="str">
        <f t="shared" si="4"/>
        <v/>
      </c>
      <c r="T38" s="48" t="str">
        <f t="shared" si="5"/>
        <v/>
      </c>
      <c r="U38" s="48" t="str">
        <f t="shared" si="6"/>
        <v/>
      </c>
      <c r="V38" s="48" t="str">
        <f t="shared" si="7"/>
        <v/>
      </c>
      <c r="W38" s="48" t="str">
        <f t="shared" si="8"/>
        <v/>
      </c>
      <c r="X38" s="48" t="str">
        <f t="shared" si="9"/>
        <v/>
      </c>
      <c r="Y38" s="48" t="str">
        <f t="shared" si="10"/>
        <v/>
      </c>
      <c r="Z38" s="48" t="str">
        <f t="shared" si="11"/>
        <v/>
      </c>
      <c r="AA38" s="74" t="str">
        <f t="shared" si="12"/>
        <v/>
      </c>
      <c r="AB38" s="43" t="str">
        <f t="shared" si="13"/>
        <v/>
      </c>
      <c r="AD38" s="23" t="str">
        <f t="shared" si="14"/>
        <v/>
      </c>
    </row>
    <row r="39" spans="1:30" x14ac:dyDescent="0.2">
      <c r="A39" s="29">
        <v>35</v>
      </c>
      <c r="B39" s="30" t="str">
        <f>IFERROR(IF(ＤＬシート!$T36="","",ＤＬシート!$T36),"")</f>
        <v/>
      </c>
      <c r="C39" s="30" t="str">
        <f>IFERROR(IF(ＤＬシート!$S36="","",ＤＬシート!$S36),"")</f>
        <v/>
      </c>
      <c r="D39" s="30" t="str">
        <f>IFERROR(IF(ＤＬシート!$E36="","","○"),"")</f>
        <v/>
      </c>
      <c r="E39" s="30" t="str">
        <f>IFERROR(IF(ＤＬシート!$H36="","",(LEFT(ＤＬシート!$H36,FIND(" ",ＤＬシート!$H36)-1))),"")</f>
        <v/>
      </c>
      <c r="F39" s="30" t="str">
        <f>IFERROR(IF(ＤＬシート!$H36="","",(RIGHT(ＤＬシート!$H36,LEN(ＤＬシート!$H36)-FIND(" ",ＤＬシート!$H36)))),"")</f>
        <v/>
      </c>
      <c r="G39" s="30" t="str">
        <f>IFERROR(IF(ＤＬシート!$I36="","",(LEFT(ＤＬシート!$I36,FIND(" ",ＤＬシート!$I36)-1))),"")</f>
        <v/>
      </c>
      <c r="H39" s="30" t="str">
        <f>IFERROR(IF(ＤＬシート!$I36="","",(RIGHT(ＤＬシート!$I36,LEN(ＤＬシート!$I36)-FIND(" ",ＤＬシート!$I36)))),"")</f>
        <v/>
      </c>
      <c r="I39" s="30" t="str">
        <f>IFERROR(IF(ＤＬシート!$K36="","",ＤＬシート!$K36),"")</f>
        <v/>
      </c>
      <c r="J39" s="30" t="str">
        <f>IFERROR(IF(ＤＬシート!$M36="","",ＤＬシート!$M36),"")</f>
        <v/>
      </c>
      <c r="K39" s="30" t="str">
        <f>IFERROR(IF(ＤＬシート!$U36="","",LEFT(ＤＬシート!$U36,1)),"")</f>
        <v/>
      </c>
      <c r="L39" s="40" t="str">
        <f>IFERROR(IF(ＤＬシート!$V36="","",LEFT(ＤＬシート!$V36,1)),"")</f>
        <v/>
      </c>
      <c r="M39" s="40" t="str">
        <f>IFERROR(IF(ＤＬシート!$AD36="","",ＤＬシート!$AD36),"")</f>
        <v/>
      </c>
      <c r="N39" s="43" t="str">
        <f>IFERROR(IF(ＤＬシート!$AC36="","",ＤＬシート!$AC36),"")</f>
        <v/>
      </c>
      <c r="O39" s="23">
        <f t="shared" si="0"/>
        <v>35</v>
      </c>
      <c r="P39" s="47" t="str">
        <f t="shared" si="1"/>
        <v/>
      </c>
      <c r="Q39" s="48" t="str">
        <f t="shared" si="15"/>
        <v/>
      </c>
      <c r="R39" s="48" t="str">
        <f t="shared" si="3"/>
        <v/>
      </c>
      <c r="S39" s="48" t="str">
        <f t="shared" si="4"/>
        <v/>
      </c>
      <c r="T39" s="48" t="str">
        <f t="shared" si="5"/>
        <v/>
      </c>
      <c r="U39" s="48" t="str">
        <f t="shared" si="6"/>
        <v/>
      </c>
      <c r="V39" s="48" t="str">
        <f t="shared" si="7"/>
        <v/>
      </c>
      <c r="W39" s="48" t="str">
        <f t="shared" si="8"/>
        <v/>
      </c>
      <c r="X39" s="48" t="str">
        <f t="shared" si="9"/>
        <v/>
      </c>
      <c r="Y39" s="48" t="str">
        <f t="shared" si="10"/>
        <v/>
      </c>
      <c r="Z39" s="48" t="str">
        <f t="shared" si="11"/>
        <v/>
      </c>
      <c r="AA39" s="74" t="str">
        <f t="shared" si="12"/>
        <v/>
      </c>
      <c r="AB39" s="43" t="str">
        <f t="shared" si="13"/>
        <v/>
      </c>
      <c r="AD39" s="23" t="str">
        <f t="shared" si="14"/>
        <v/>
      </c>
    </row>
    <row r="40" spans="1:30" x14ac:dyDescent="0.2">
      <c r="A40" s="29">
        <v>36</v>
      </c>
      <c r="B40" s="30" t="str">
        <f>IFERROR(IF(ＤＬシート!$T37="","",ＤＬシート!$T37),"")</f>
        <v/>
      </c>
      <c r="C40" s="30" t="str">
        <f>IFERROR(IF(ＤＬシート!$S37="","",ＤＬシート!$S37),"")</f>
        <v/>
      </c>
      <c r="D40" s="30" t="str">
        <f>IFERROR(IF(ＤＬシート!$E37="","","○"),"")</f>
        <v/>
      </c>
      <c r="E40" s="30" t="str">
        <f>IFERROR(IF(ＤＬシート!$H37="","",(LEFT(ＤＬシート!$H37,FIND(" ",ＤＬシート!$H37)-1))),"")</f>
        <v/>
      </c>
      <c r="F40" s="30" t="str">
        <f>IFERROR(IF(ＤＬシート!$H37="","",(RIGHT(ＤＬシート!$H37,LEN(ＤＬシート!$H37)-FIND(" ",ＤＬシート!$H37)))),"")</f>
        <v/>
      </c>
      <c r="G40" s="30" t="str">
        <f>IFERROR(IF(ＤＬシート!$I37="","",(LEFT(ＤＬシート!$I37,FIND(" ",ＤＬシート!$I37)-1))),"")</f>
        <v/>
      </c>
      <c r="H40" s="30" t="str">
        <f>IFERROR(IF(ＤＬシート!$I37="","",(RIGHT(ＤＬシート!$I37,LEN(ＤＬシート!$I37)-FIND(" ",ＤＬシート!$I37)))),"")</f>
        <v/>
      </c>
      <c r="I40" s="30" t="str">
        <f>IFERROR(IF(ＤＬシート!$K37="","",ＤＬシート!$K37),"")</f>
        <v/>
      </c>
      <c r="J40" s="30" t="str">
        <f>IFERROR(IF(ＤＬシート!$M37="","",ＤＬシート!$M37),"")</f>
        <v/>
      </c>
      <c r="K40" s="30" t="str">
        <f>IFERROR(IF(ＤＬシート!$U37="","",LEFT(ＤＬシート!$U37,1)),"")</f>
        <v/>
      </c>
      <c r="L40" s="40" t="str">
        <f>IFERROR(IF(ＤＬシート!$V37="","",LEFT(ＤＬシート!$V37,1)),"")</f>
        <v/>
      </c>
      <c r="M40" s="40" t="str">
        <f>IFERROR(IF(ＤＬシート!$AD37="","",ＤＬシート!$AD37),"")</f>
        <v/>
      </c>
      <c r="N40" s="43" t="str">
        <f>IFERROR(IF(ＤＬシート!$AC37="","",ＤＬシート!$AC37),"")</f>
        <v/>
      </c>
      <c r="O40" s="23">
        <f t="shared" si="0"/>
        <v>36</v>
      </c>
      <c r="P40" s="47" t="str">
        <f t="shared" si="1"/>
        <v/>
      </c>
      <c r="Q40" s="48" t="str">
        <f t="shared" si="15"/>
        <v/>
      </c>
      <c r="R40" s="48" t="str">
        <f t="shared" si="3"/>
        <v/>
      </c>
      <c r="S40" s="48" t="str">
        <f t="shared" si="4"/>
        <v/>
      </c>
      <c r="T40" s="48" t="str">
        <f t="shared" si="5"/>
        <v/>
      </c>
      <c r="U40" s="48" t="str">
        <f t="shared" si="6"/>
        <v/>
      </c>
      <c r="V40" s="48" t="str">
        <f t="shared" si="7"/>
        <v/>
      </c>
      <c r="W40" s="48" t="str">
        <f t="shared" si="8"/>
        <v/>
      </c>
      <c r="X40" s="48" t="str">
        <f t="shared" si="9"/>
        <v/>
      </c>
      <c r="Y40" s="48" t="str">
        <f t="shared" si="10"/>
        <v/>
      </c>
      <c r="Z40" s="48" t="str">
        <f t="shared" si="11"/>
        <v/>
      </c>
      <c r="AA40" s="74" t="str">
        <f t="shared" si="12"/>
        <v/>
      </c>
      <c r="AB40" s="43" t="str">
        <f t="shared" si="13"/>
        <v/>
      </c>
      <c r="AD40" s="23" t="str">
        <f t="shared" si="14"/>
        <v/>
      </c>
    </row>
    <row r="41" spans="1:30" x14ac:dyDescent="0.2">
      <c r="A41" s="29">
        <v>37</v>
      </c>
      <c r="B41" s="30" t="str">
        <f>IFERROR(IF(ＤＬシート!$T38="","",ＤＬシート!$T38),"")</f>
        <v/>
      </c>
      <c r="C41" s="30" t="str">
        <f>IFERROR(IF(ＤＬシート!$S38="","",ＤＬシート!$S38),"")</f>
        <v/>
      </c>
      <c r="D41" s="30" t="str">
        <f>IFERROR(IF(ＤＬシート!$E38="","","○"),"")</f>
        <v/>
      </c>
      <c r="E41" s="30" t="str">
        <f>IFERROR(IF(ＤＬシート!$H38="","",(LEFT(ＤＬシート!$H38,FIND(" ",ＤＬシート!$H38)-1))),"")</f>
        <v/>
      </c>
      <c r="F41" s="30" t="str">
        <f>IFERROR(IF(ＤＬシート!$H38="","",(RIGHT(ＤＬシート!$H38,LEN(ＤＬシート!$H38)-FIND(" ",ＤＬシート!$H38)))),"")</f>
        <v/>
      </c>
      <c r="G41" s="30" t="str">
        <f>IFERROR(IF(ＤＬシート!$I38="","",(LEFT(ＤＬシート!$I38,FIND(" ",ＤＬシート!$I38)-1))),"")</f>
        <v/>
      </c>
      <c r="H41" s="30" t="str">
        <f>IFERROR(IF(ＤＬシート!$I38="","",(RIGHT(ＤＬシート!$I38,LEN(ＤＬシート!$I38)-FIND(" ",ＤＬシート!$I38)))),"")</f>
        <v/>
      </c>
      <c r="I41" s="30" t="str">
        <f>IFERROR(IF(ＤＬシート!$K38="","",ＤＬシート!$K38),"")</f>
        <v/>
      </c>
      <c r="J41" s="30" t="str">
        <f>IFERROR(IF(ＤＬシート!$M38="","",ＤＬシート!$M38),"")</f>
        <v/>
      </c>
      <c r="K41" s="30" t="str">
        <f>IFERROR(IF(ＤＬシート!$U38="","",LEFT(ＤＬシート!$U38,1)),"")</f>
        <v/>
      </c>
      <c r="L41" s="40" t="str">
        <f>IFERROR(IF(ＤＬシート!$V38="","",LEFT(ＤＬシート!$V38,1)),"")</f>
        <v/>
      </c>
      <c r="M41" s="40" t="str">
        <f>IFERROR(IF(ＤＬシート!$AD38="","",ＤＬシート!$AD38),"")</f>
        <v/>
      </c>
      <c r="N41" s="43" t="str">
        <f>IFERROR(IF(ＤＬシート!$AC38="","",ＤＬシート!$AC38),"")</f>
        <v/>
      </c>
      <c r="O41" s="23">
        <f t="shared" si="0"/>
        <v>37</v>
      </c>
      <c r="P41" s="47" t="str">
        <f t="shared" si="1"/>
        <v/>
      </c>
      <c r="Q41" s="48" t="str">
        <f t="shared" si="15"/>
        <v/>
      </c>
      <c r="R41" s="48" t="str">
        <f t="shared" si="3"/>
        <v/>
      </c>
      <c r="S41" s="48" t="str">
        <f t="shared" si="4"/>
        <v/>
      </c>
      <c r="T41" s="48" t="str">
        <f t="shared" si="5"/>
        <v/>
      </c>
      <c r="U41" s="48" t="str">
        <f t="shared" si="6"/>
        <v/>
      </c>
      <c r="V41" s="48" t="str">
        <f t="shared" si="7"/>
        <v/>
      </c>
      <c r="W41" s="48" t="str">
        <f t="shared" si="8"/>
        <v/>
      </c>
      <c r="X41" s="48" t="str">
        <f t="shared" si="9"/>
        <v/>
      </c>
      <c r="Y41" s="48" t="str">
        <f t="shared" si="10"/>
        <v/>
      </c>
      <c r="Z41" s="48" t="str">
        <f t="shared" si="11"/>
        <v/>
      </c>
      <c r="AA41" s="74" t="str">
        <f t="shared" si="12"/>
        <v/>
      </c>
      <c r="AB41" s="43" t="str">
        <f t="shared" si="13"/>
        <v/>
      </c>
      <c r="AD41" s="23" t="str">
        <f t="shared" si="14"/>
        <v/>
      </c>
    </row>
    <row r="42" spans="1:30" x14ac:dyDescent="0.2">
      <c r="A42" s="29">
        <v>38</v>
      </c>
      <c r="B42" s="30" t="str">
        <f>IFERROR(IF(ＤＬシート!$T39="","",ＤＬシート!$T39),"")</f>
        <v/>
      </c>
      <c r="C42" s="30" t="str">
        <f>IFERROR(IF(ＤＬシート!$S39="","",ＤＬシート!$S39),"")</f>
        <v/>
      </c>
      <c r="D42" s="30" t="str">
        <f>IFERROR(IF(ＤＬシート!$E39="","","○"),"")</f>
        <v/>
      </c>
      <c r="E42" s="30" t="str">
        <f>IFERROR(IF(ＤＬシート!$H39="","",(LEFT(ＤＬシート!$H39,FIND(" ",ＤＬシート!$H39)-1))),"")</f>
        <v/>
      </c>
      <c r="F42" s="30" t="str">
        <f>IFERROR(IF(ＤＬシート!$H39="","",(RIGHT(ＤＬシート!$H39,LEN(ＤＬシート!$H39)-FIND(" ",ＤＬシート!$H39)))),"")</f>
        <v/>
      </c>
      <c r="G42" s="30" t="str">
        <f>IFERROR(IF(ＤＬシート!$I39="","",(LEFT(ＤＬシート!$I39,FIND(" ",ＤＬシート!$I39)-1))),"")</f>
        <v/>
      </c>
      <c r="H42" s="30" t="str">
        <f>IFERROR(IF(ＤＬシート!$I39="","",(RIGHT(ＤＬシート!$I39,LEN(ＤＬシート!$I39)-FIND(" ",ＤＬシート!$I39)))),"")</f>
        <v/>
      </c>
      <c r="I42" s="30" t="str">
        <f>IFERROR(IF(ＤＬシート!$K39="","",ＤＬシート!$K39),"")</f>
        <v/>
      </c>
      <c r="J42" s="30" t="str">
        <f>IFERROR(IF(ＤＬシート!$M39="","",ＤＬシート!$M39),"")</f>
        <v/>
      </c>
      <c r="K42" s="30" t="str">
        <f>IFERROR(IF(ＤＬシート!$U39="","",LEFT(ＤＬシート!$U39,1)),"")</f>
        <v/>
      </c>
      <c r="L42" s="40" t="str">
        <f>IFERROR(IF(ＤＬシート!$V39="","",LEFT(ＤＬシート!$V39,1)),"")</f>
        <v/>
      </c>
      <c r="M42" s="40" t="str">
        <f>IFERROR(IF(ＤＬシート!$AD39="","",ＤＬシート!$AD39),"")</f>
        <v/>
      </c>
      <c r="N42" s="43" t="str">
        <f>IFERROR(IF(ＤＬシート!$AC39="","",ＤＬシート!$AC39),"")</f>
        <v/>
      </c>
      <c r="O42" s="23">
        <f t="shared" si="0"/>
        <v>38</v>
      </c>
      <c r="P42" s="47" t="str">
        <f t="shared" si="1"/>
        <v/>
      </c>
      <c r="Q42" s="48" t="str">
        <f t="shared" si="15"/>
        <v/>
      </c>
      <c r="R42" s="48" t="str">
        <f t="shared" si="3"/>
        <v/>
      </c>
      <c r="S42" s="48" t="str">
        <f t="shared" si="4"/>
        <v/>
      </c>
      <c r="T42" s="48" t="str">
        <f t="shared" si="5"/>
        <v/>
      </c>
      <c r="U42" s="48" t="str">
        <f t="shared" si="6"/>
        <v/>
      </c>
      <c r="V42" s="48" t="str">
        <f t="shared" si="7"/>
        <v/>
      </c>
      <c r="W42" s="48" t="str">
        <f t="shared" si="8"/>
        <v/>
      </c>
      <c r="X42" s="48" t="str">
        <f t="shared" si="9"/>
        <v/>
      </c>
      <c r="Y42" s="48" t="str">
        <f t="shared" si="10"/>
        <v/>
      </c>
      <c r="Z42" s="48" t="str">
        <f t="shared" si="11"/>
        <v/>
      </c>
      <c r="AA42" s="74" t="str">
        <f t="shared" si="12"/>
        <v/>
      </c>
      <c r="AB42" s="43" t="str">
        <f t="shared" si="13"/>
        <v/>
      </c>
      <c r="AD42" s="23" t="str">
        <f t="shared" si="14"/>
        <v/>
      </c>
    </row>
    <row r="43" spans="1:30" x14ac:dyDescent="0.2">
      <c r="A43" s="29">
        <v>39</v>
      </c>
      <c r="B43" s="30" t="str">
        <f>IFERROR(IF(ＤＬシート!$T40="","",ＤＬシート!$T40),"")</f>
        <v/>
      </c>
      <c r="C43" s="30" t="str">
        <f>IFERROR(IF(ＤＬシート!$S40="","",ＤＬシート!$S40),"")</f>
        <v/>
      </c>
      <c r="D43" s="30" t="str">
        <f>IFERROR(IF(ＤＬシート!$E40="","","○"),"")</f>
        <v/>
      </c>
      <c r="E43" s="30" t="str">
        <f>IFERROR(IF(ＤＬシート!$H40="","",(LEFT(ＤＬシート!$H40,FIND(" ",ＤＬシート!$H40)-1))),"")</f>
        <v/>
      </c>
      <c r="F43" s="30" t="str">
        <f>IFERROR(IF(ＤＬシート!$H40="","",(RIGHT(ＤＬシート!$H40,LEN(ＤＬシート!$H40)-FIND(" ",ＤＬシート!$H40)))),"")</f>
        <v/>
      </c>
      <c r="G43" s="30" t="str">
        <f>IFERROR(IF(ＤＬシート!$I40="","",(LEFT(ＤＬシート!$I40,FIND(" ",ＤＬシート!$I40)-1))),"")</f>
        <v/>
      </c>
      <c r="H43" s="30" t="str">
        <f>IFERROR(IF(ＤＬシート!$I40="","",(RIGHT(ＤＬシート!$I40,LEN(ＤＬシート!$I40)-FIND(" ",ＤＬシート!$I40)))),"")</f>
        <v/>
      </c>
      <c r="I43" s="30" t="str">
        <f>IFERROR(IF(ＤＬシート!$K40="","",ＤＬシート!$K40),"")</f>
        <v/>
      </c>
      <c r="J43" s="30" t="str">
        <f>IFERROR(IF(ＤＬシート!$M40="","",ＤＬシート!$M40),"")</f>
        <v/>
      </c>
      <c r="K43" s="30" t="str">
        <f>IFERROR(IF(ＤＬシート!$U40="","",LEFT(ＤＬシート!$U40,1)),"")</f>
        <v/>
      </c>
      <c r="L43" s="40" t="str">
        <f>IFERROR(IF(ＤＬシート!$V40="","",LEFT(ＤＬシート!$V40,1)),"")</f>
        <v/>
      </c>
      <c r="M43" s="40" t="str">
        <f>IFERROR(IF(ＤＬシート!$AD40="","",ＤＬシート!$AD40),"")</f>
        <v/>
      </c>
      <c r="N43" s="43" t="str">
        <f>IFERROR(IF(ＤＬシート!$AC40="","",ＤＬシート!$AC40),"")</f>
        <v/>
      </c>
      <c r="O43" s="23">
        <f t="shared" si="0"/>
        <v>39</v>
      </c>
      <c r="P43" s="47" t="str">
        <f t="shared" si="1"/>
        <v/>
      </c>
      <c r="Q43" s="48" t="str">
        <f t="shared" si="15"/>
        <v/>
      </c>
      <c r="R43" s="48" t="str">
        <f t="shared" si="3"/>
        <v/>
      </c>
      <c r="S43" s="48" t="str">
        <f t="shared" si="4"/>
        <v/>
      </c>
      <c r="T43" s="48" t="str">
        <f t="shared" si="5"/>
        <v/>
      </c>
      <c r="U43" s="48" t="str">
        <f t="shared" si="6"/>
        <v/>
      </c>
      <c r="V43" s="48" t="str">
        <f t="shared" si="7"/>
        <v/>
      </c>
      <c r="W43" s="48" t="str">
        <f t="shared" si="8"/>
        <v/>
      </c>
      <c r="X43" s="48" t="str">
        <f t="shared" si="9"/>
        <v/>
      </c>
      <c r="Y43" s="48" t="str">
        <f t="shared" si="10"/>
        <v/>
      </c>
      <c r="Z43" s="48" t="str">
        <f t="shared" si="11"/>
        <v/>
      </c>
      <c r="AA43" s="74" t="str">
        <f t="shared" si="12"/>
        <v/>
      </c>
      <c r="AB43" s="43" t="str">
        <f t="shared" si="13"/>
        <v/>
      </c>
      <c r="AD43" s="23" t="str">
        <f t="shared" si="14"/>
        <v/>
      </c>
    </row>
    <row r="44" spans="1:30" x14ac:dyDescent="0.2">
      <c r="A44" s="29">
        <v>40</v>
      </c>
      <c r="B44" s="30" t="str">
        <f>IFERROR(IF(ＤＬシート!$T41="","",ＤＬシート!$T41),"")</f>
        <v/>
      </c>
      <c r="C44" s="30" t="str">
        <f>IFERROR(IF(ＤＬシート!$S41="","",ＤＬシート!$S41),"")</f>
        <v/>
      </c>
      <c r="D44" s="30" t="str">
        <f>IFERROR(IF(ＤＬシート!$E41="","","○"),"")</f>
        <v/>
      </c>
      <c r="E44" s="30" t="str">
        <f>IFERROR(IF(ＤＬシート!$H41="","",(LEFT(ＤＬシート!$H41,FIND(" ",ＤＬシート!$H41)-1))),"")</f>
        <v/>
      </c>
      <c r="F44" s="30" t="str">
        <f>IFERROR(IF(ＤＬシート!$H41="","",(RIGHT(ＤＬシート!$H41,LEN(ＤＬシート!$H41)-FIND(" ",ＤＬシート!$H41)))),"")</f>
        <v/>
      </c>
      <c r="G44" s="30" t="str">
        <f>IFERROR(IF(ＤＬシート!$I41="","",(LEFT(ＤＬシート!$I41,FIND(" ",ＤＬシート!$I41)-1))),"")</f>
        <v/>
      </c>
      <c r="H44" s="30" t="str">
        <f>IFERROR(IF(ＤＬシート!$I41="","",(RIGHT(ＤＬシート!$I41,LEN(ＤＬシート!$I41)-FIND(" ",ＤＬシート!$I41)))),"")</f>
        <v/>
      </c>
      <c r="I44" s="30" t="str">
        <f>IFERROR(IF(ＤＬシート!$K41="","",ＤＬシート!$K41),"")</f>
        <v/>
      </c>
      <c r="J44" s="30" t="str">
        <f>IFERROR(IF(ＤＬシート!$M41="","",ＤＬシート!$M41),"")</f>
        <v/>
      </c>
      <c r="K44" s="30" t="str">
        <f>IFERROR(IF(ＤＬシート!$U41="","",LEFT(ＤＬシート!$U41,1)),"")</f>
        <v/>
      </c>
      <c r="L44" s="40" t="str">
        <f>IFERROR(IF(ＤＬシート!$V41="","",LEFT(ＤＬシート!$V41,1)),"")</f>
        <v/>
      </c>
      <c r="M44" s="40" t="str">
        <f>IFERROR(IF(ＤＬシート!$AD41="","",ＤＬシート!$AD41),"")</f>
        <v/>
      </c>
      <c r="N44" s="43" t="str">
        <f>IFERROR(IF(ＤＬシート!$AC41="","",ＤＬシート!$AC41),"")</f>
        <v/>
      </c>
      <c r="O44" s="23">
        <f t="shared" si="0"/>
        <v>40</v>
      </c>
      <c r="P44" s="47" t="str">
        <f t="shared" si="1"/>
        <v/>
      </c>
      <c r="Q44" s="48" t="str">
        <f t="shared" si="15"/>
        <v/>
      </c>
      <c r="R44" s="48" t="str">
        <f t="shared" si="3"/>
        <v/>
      </c>
      <c r="S44" s="48" t="str">
        <f t="shared" si="4"/>
        <v/>
      </c>
      <c r="T44" s="48" t="str">
        <f t="shared" si="5"/>
        <v/>
      </c>
      <c r="U44" s="48" t="str">
        <f t="shared" si="6"/>
        <v/>
      </c>
      <c r="V44" s="48" t="str">
        <f t="shared" si="7"/>
        <v/>
      </c>
      <c r="W44" s="48" t="str">
        <f t="shared" si="8"/>
        <v/>
      </c>
      <c r="X44" s="48" t="str">
        <f t="shared" si="9"/>
        <v/>
      </c>
      <c r="Y44" s="48" t="str">
        <f t="shared" si="10"/>
        <v/>
      </c>
      <c r="Z44" s="48" t="str">
        <f t="shared" si="11"/>
        <v/>
      </c>
      <c r="AA44" s="74" t="str">
        <f t="shared" si="12"/>
        <v/>
      </c>
      <c r="AB44" s="43" t="str">
        <f t="shared" si="13"/>
        <v/>
      </c>
      <c r="AD44" s="23" t="str">
        <f t="shared" si="14"/>
        <v/>
      </c>
    </row>
    <row r="45" spans="1:30" x14ac:dyDescent="0.2">
      <c r="A45" s="29">
        <v>41</v>
      </c>
      <c r="B45" s="30" t="str">
        <f>IFERROR(IF(ＤＬシート!$T42="","",ＤＬシート!$T42),"")</f>
        <v/>
      </c>
      <c r="C45" s="30" t="str">
        <f>IFERROR(IF(ＤＬシート!$S42="","",ＤＬシート!$S42),"")</f>
        <v/>
      </c>
      <c r="D45" s="30" t="str">
        <f>IFERROR(IF(ＤＬシート!$E42="","","○"),"")</f>
        <v/>
      </c>
      <c r="E45" s="30" t="str">
        <f>IFERROR(IF(ＤＬシート!$H42="","",(LEFT(ＤＬシート!$H42,FIND(" ",ＤＬシート!$H42)-1))),"")</f>
        <v/>
      </c>
      <c r="F45" s="30" t="str">
        <f>IFERROR(IF(ＤＬシート!$H42="","",(RIGHT(ＤＬシート!$H42,LEN(ＤＬシート!$H42)-FIND(" ",ＤＬシート!$H42)))),"")</f>
        <v/>
      </c>
      <c r="G45" s="30" t="str">
        <f>IFERROR(IF(ＤＬシート!$I42="","",(LEFT(ＤＬシート!$I42,FIND(" ",ＤＬシート!$I42)-1))),"")</f>
        <v/>
      </c>
      <c r="H45" s="30" t="str">
        <f>IFERROR(IF(ＤＬシート!$I42="","",(RIGHT(ＤＬシート!$I42,LEN(ＤＬシート!$I42)-FIND(" ",ＤＬシート!$I42)))),"")</f>
        <v/>
      </c>
      <c r="I45" s="30" t="str">
        <f>IFERROR(IF(ＤＬシート!$K42="","",ＤＬシート!$K42),"")</f>
        <v/>
      </c>
      <c r="J45" s="30" t="str">
        <f>IFERROR(IF(ＤＬシート!$M42="","",ＤＬシート!$M42),"")</f>
        <v/>
      </c>
      <c r="K45" s="30" t="str">
        <f>IFERROR(IF(ＤＬシート!$U42="","",LEFT(ＤＬシート!$U42,1)),"")</f>
        <v/>
      </c>
      <c r="L45" s="40" t="str">
        <f>IFERROR(IF(ＤＬシート!$V42="","",LEFT(ＤＬシート!$V42,1)),"")</f>
        <v/>
      </c>
      <c r="M45" s="40" t="str">
        <f>IFERROR(IF(ＤＬシート!$AD42="","",ＤＬシート!$AD42),"")</f>
        <v/>
      </c>
      <c r="N45" s="43" t="str">
        <f>IFERROR(IF(ＤＬシート!$AC42="","",ＤＬシート!$AC42),"")</f>
        <v/>
      </c>
      <c r="O45" s="23">
        <f t="shared" si="0"/>
        <v>41</v>
      </c>
      <c r="P45" s="47" t="str">
        <f t="shared" si="1"/>
        <v/>
      </c>
      <c r="Q45" s="48" t="str">
        <f t="shared" si="15"/>
        <v/>
      </c>
      <c r="R45" s="48" t="str">
        <f t="shared" si="3"/>
        <v/>
      </c>
      <c r="S45" s="48" t="str">
        <f t="shared" si="4"/>
        <v/>
      </c>
      <c r="T45" s="48" t="str">
        <f t="shared" si="5"/>
        <v/>
      </c>
      <c r="U45" s="48" t="str">
        <f t="shared" si="6"/>
        <v/>
      </c>
      <c r="V45" s="48" t="str">
        <f t="shared" si="7"/>
        <v/>
      </c>
      <c r="W45" s="48" t="str">
        <f t="shared" si="8"/>
        <v/>
      </c>
      <c r="X45" s="48" t="str">
        <f t="shared" si="9"/>
        <v/>
      </c>
      <c r="Y45" s="48" t="str">
        <f t="shared" si="10"/>
        <v/>
      </c>
      <c r="Z45" s="48" t="str">
        <f t="shared" si="11"/>
        <v/>
      </c>
      <c r="AA45" s="74" t="str">
        <f t="shared" si="12"/>
        <v/>
      </c>
      <c r="AB45" s="43" t="str">
        <f t="shared" si="13"/>
        <v/>
      </c>
      <c r="AD45" s="23" t="str">
        <f t="shared" si="14"/>
        <v/>
      </c>
    </row>
    <row r="46" spans="1:30" x14ac:dyDescent="0.2">
      <c r="A46" s="29">
        <v>42</v>
      </c>
      <c r="B46" s="30" t="str">
        <f>IFERROR(IF(ＤＬシート!$T43="","",ＤＬシート!$T43),"")</f>
        <v/>
      </c>
      <c r="C46" s="30" t="str">
        <f>IFERROR(IF(ＤＬシート!$S43="","",ＤＬシート!$S43),"")</f>
        <v/>
      </c>
      <c r="D46" s="30" t="str">
        <f>IFERROR(IF(ＤＬシート!$E43="","","○"),"")</f>
        <v/>
      </c>
      <c r="E46" s="30" t="str">
        <f>IFERROR(IF(ＤＬシート!$H43="","",(LEFT(ＤＬシート!$H43,FIND(" ",ＤＬシート!$H43)-1))),"")</f>
        <v/>
      </c>
      <c r="F46" s="30" t="str">
        <f>IFERROR(IF(ＤＬシート!$H43="","",(RIGHT(ＤＬシート!$H43,LEN(ＤＬシート!$H43)-FIND(" ",ＤＬシート!$H43)))),"")</f>
        <v/>
      </c>
      <c r="G46" s="30" t="str">
        <f>IFERROR(IF(ＤＬシート!$I43="","",(LEFT(ＤＬシート!$I43,FIND(" ",ＤＬシート!$I43)-1))),"")</f>
        <v/>
      </c>
      <c r="H46" s="30" t="str">
        <f>IFERROR(IF(ＤＬシート!$I43="","",(RIGHT(ＤＬシート!$I43,LEN(ＤＬシート!$I43)-FIND(" ",ＤＬシート!$I43)))),"")</f>
        <v/>
      </c>
      <c r="I46" s="30" t="str">
        <f>IFERROR(IF(ＤＬシート!$K43="","",ＤＬシート!$K43),"")</f>
        <v/>
      </c>
      <c r="J46" s="30" t="str">
        <f>IFERROR(IF(ＤＬシート!$M43="","",ＤＬシート!$M43),"")</f>
        <v/>
      </c>
      <c r="K46" s="30" t="str">
        <f>IFERROR(IF(ＤＬシート!$U43="","",LEFT(ＤＬシート!$U43,1)),"")</f>
        <v/>
      </c>
      <c r="L46" s="40" t="str">
        <f>IFERROR(IF(ＤＬシート!$V43="","",LEFT(ＤＬシート!$V43,1)),"")</f>
        <v/>
      </c>
      <c r="M46" s="40" t="str">
        <f>IFERROR(IF(ＤＬシート!$AD43="","",ＤＬシート!$AD43),"")</f>
        <v/>
      </c>
      <c r="N46" s="43" t="str">
        <f>IFERROR(IF(ＤＬシート!$AC43="","",ＤＬシート!$AC43),"")</f>
        <v/>
      </c>
      <c r="O46" s="23">
        <f t="shared" si="0"/>
        <v>42</v>
      </c>
      <c r="P46" s="47" t="str">
        <f t="shared" si="1"/>
        <v/>
      </c>
      <c r="Q46" s="48" t="str">
        <f t="shared" si="15"/>
        <v/>
      </c>
      <c r="R46" s="48" t="str">
        <f t="shared" si="3"/>
        <v/>
      </c>
      <c r="S46" s="48" t="str">
        <f t="shared" si="4"/>
        <v/>
      </c>
      <c r="T46" s="48" t="str">
        <f t="shared" si="5"/>
        <v/>
      </c>
      <c r="U46" s="48" t="str">
        <f t="shared" si="6"/>
        <v/>
      </c>
      <c r="V46" s="48" t="str">
        <f t="shared" si="7"/>
        <v/>
      </c>
      <c r="W46" s="48" t="str">
        <f t="shared" si="8"/>
        <v/>
      </c>
      <c r="X46" s="48" t="str">
        <f t="shared" si="9"/>
        <v/>
      </c>
      <c r="Y46" s="48" t="str">
        <f t="shared" si="10"/>
        <v/>
      </c>
      <c r="Z46" s="48" t="str">
        <f t="shared" si="11"/>
        <v/>
      </c>
      <c r="AA46" s="74" t="str">
        <f t="shared" si="12"/>
        <v/>
      </c>
      <c r="AB46" s="43" t="str">
        <f t="shared" si="13"/>
        <v/>
      </c>
      <c r="AD46" s="23" t="str">
        <f t="shared" si="14"/>
        <v/>
      </c>
    </row>
    <row r="47" spans="1:30" x14ac:dyDescent="0.2">
      <c r="A47" s="29">
        <v>43</v>
      </c>
      <c r="B47" s="30" t="str">
        <f>IFERROR(IF(ＤＬシート!$T44="","",ＤＬシート!$T44),"")</f>
        <v/>
      </c>
      <c r="C47" s="30" t="str">
        <f>IFERROR(IF(ＤＬシート!$S44="","",ＤＬシート!$S44),"")</f>
        <v/>
      </c>
      <c r="D47" s="30" t="str">
        <f>IFERROR(IF(ＤＬシート!$E44="","","○"),"")</f>
        <v/>
      </c>
      <c r="E47" s="30" t="str">
        <f>IFERROR(IF(ＤＬシート!$H44="","",(LEFT(ＤＬシート!$H44,FIND(" ",ＤＬシート!$H44)-1))),"")</f>
        <v/>
      </c>
      <c r="F47" s="30" t="str">
        <f>IFERROR(IF(ＤＬシート!$H44="","",(RIGHT(ＤＬシート!$H44,LEN(ＤＬシート!$H44)-FIND(" ",ＤＬシート!$H44)))),"")</f>
        <v/>
      </c>
      <c r="G47" s="30" t="str">
        <f>IFERROR(IF(ＤＬシート!$I44="","",(LEFT(ＤＬシート!$I44,FIND(" ",ＤＬシート!$I44)-1))),"")</f>
        <v/>
      </c>
      <c r="H47" s="30" t="str">
        <f>IFERROR(IF(ＤＬシート!$I44="","",(RIGHT(ＤＬシート!$I44,LEN(ＤＬシート!$I44)-FIND(" ",ＤＬシート!$I44)))),"")</f>
        <v/>
      </c>
      <c r="I47" s="30" t="str">
        <f>IFERROR(IF(ＤＬシート!$K44="","",ＤＬシート!$K44),"")</f>
        <v/>
      </c>
      <c r="J47" s="30" t="str">
        <f>IFERROR(IF(ＤＬシート!$M44="","",ＤＬシート!$M44),"")</f>
        <v/>
      </c>
      <c r="K47" s="30" t="str">
        <f>IFERROR(IF(ＤＬシート!$U44="","",LEFT(ＤＬシート!$U44,1)),"")</f>
        <v/>
      </c>
      <c r="L47" s="40" t="str">
        <f>IFERROR(IF(ＤＬシート!$V44="","",LEFT(ＤＬシート!$V44,1)),"")</f>
        <v/>
      </c>
      <c r="M47" s="40" t="str">
        <f>IFERROR(IF(ＤＬシート!$AD44="","",ＤＬシート!$AD44),"")</f>
        <v/>
      </c>
      <c r="N47" s="43" t="str">
        <f>IFERROR(IF(ＤＬシート!$AC44="","",ＤＬシート!$AC44),"")</f>
        <v/>
      </c>
      <c r="O47" s="23">
        <f t="shared" si="0"/>
        <v>43</v>
      </c>
      <c r="P47" s="47" t="str">
        <f t="shared" si="1"/>
        <v/>
      </c>
      <c r="Q47" s="48" t="str">
        <f t="shared" si="15"/>
        <v/>
      </c>
      <c r="R47" s="48" t="str">
        <f t="shared" si="3"/>
        <v/>
      </c>
      <c r="S47" s="48" t="str">
        <f t="shared" si="4"/>
        <v/>
      </c>
      <c r="T47" s="48" t="str">
        <f t="shared" si="5"/>
        <v/>
      </c>
      <c r="U47" s="48" t="str">
        <f t="shared" si="6"/>
        <v/>
      </c>
      <c r="V47" s="48" t="str">
        <f t="shared" si="7"/>
        <v/>
      </c>
      <c r="W47" s="48" t="str">
        <f t="shared" si="8"/>
        <v/>
      </c>
      <c r="X47" s="48" t="str">
        <f t="shared" si="9"/>
        <v/>
      </c>
      <c r="Y47" s="48" t="str">
        <f t="shared" si="10"/>
        <v/>
      </c>
      <c r="Z47" s="48" t="str">
        <f t="shared" si="11"/>
        <v/>
      </c>
      <c r="AA47" s="74" t="str">
        <f t="shared" si="12"/>
        <v/>
      </c>
      <c r="AB47" s="43" t="str">
        <f t="shared" si="13"/>
        <v/>
      </c>
      <c r="AD47" s="23" t="str">
        <f t="shared" si="14"/>
        <v/>
      </c>
    </row>
    <row r="48" spans="1:30" x14ac:dyDescent="0.2">
      <c r="A48" s="29">
        <v>44</v>
      </c>
      <c r="B48" s="30" t="str">
        <f>IFERROR(IF(ＤＬシート!$T45="","",ＤＬシート!$T45),"")</f>
        <v/>
      </c>
      <c r="C48" s="30" t="str">
        <f>IFERROR(IF(ＤＬシート!$S45="","",ＤＬシート!$S45),"")</f>
        <v/>
      </c>
      <c r="D48" s="30" t="str">
        <f>IFERROR(IF(ＤＬシート!$E45="","","○"),"")</f>
        <v/>
      </c>
      <c r="E48" s="30" t="str">
        <f>IFERROR(IF(ＤＬシート!$H45="","",(LEFT(ＤＬシート!$H45,FIND(" ",ＤＬシート!$H45)-1))),"")</f>
        <v/>
      </c>
      <c r="F48" s="30" t="str">
        <f>IFERROR(IF(ＤＬシート!$H45="","",(RIGHT(ＤＬシート!$H45,LEN(ＤＬシート!$H45)-FIND(" ",ＤＬシート!$H45)))),"")</f>
        <v/>
      </c>
      <c r="G48" s="30" t="str">
        <f>IFERROR(IF(ＤＬシート!$I45="","",(LEFT(ＤＬシート!$I45,FIND(" ",ＤＬシート!$I45)-1))),"")</f>
        <v/>
      </c>
      <c r="H48" s="30" t="str">
        <f>IFERROR(IF(ＤＬシート!$I45="","",(RIGHT(ＤＬシート!$I45,LEN(ＤＬシート!$I45)-FIND(" ",ＤＬシート!$I45)))),"")</f>
        <v/>
      </c>
      <c r="I48" s="30" t="str">
        <f>IFERROR(IF(ＤＬシート!$K45="","",ＤＬシート!$K45),"")</f>
        <v/>
      </c>
      <c r="J48" s="30" t="str">
        <f>IFERROR(IF(ＤＬシート!$M45="","",ＤＬシート!$M45),"")</f>
        <v/>
      </c>
      <c r="K48" s="30" t="str">
        <f>IFERROR(IF(ＤＬシート!$U45="","",LEFT(ＤＬシート!$U45,1)),"")</f>
        <v/>
      </c>
      <c r="L48" s="40" t="str">
        <f>IFERROR(IF(ＤＬシート!$V45="","",LEFT(ＤＬシート!$V45,1)),"")</f>
        <v/>
      </c>
      <c r="M48" s="40" t="str">
        <f>IFERROR(IF(ＤＬシート!$AD45="","",ＤＬシート!$AD45),"")</f>
        <v/>
      </c>
      <c r="N48" s="43" t="str">
        <f>IFERROR(IF(ＤＬシート!$AC45="","",ＤＬシート!$AC45),"")</f>
        <v/>
      </c>
      <c r="O48" s="23">
        <f t="shared" si="0"/>
        <v>44</v>
      </c>
      <c r="P48" s="47" t="str">
        <f t="shared" si="1"/>
        <v/>
      </c>
      <c r="Q48" s="48" t="str">
        <f t="shared" si="15"/>
        <v/>
      </c>
      <c r="R48" s="48" t="str">
        <f t="shared" si="3"/>
        <v/>
      </c>
      <c r="S48" s="48" t="str">
        <f t="shared" si="4"/>
        <v/>
      </c>
      <c r="T48" s="48" t="str">
        <f t="shared" si="5"/>
        <v/>
      </c>
      <c r="U48" s="48" t="str">
        <f t="shared" si="6"/>
        <v/>
      </c>
      <c r="V48" s="48" t="str">
        <f t="shared" si="7"/>
        <v/>
      </c>
      <c r="W48" s="48" t="str">
        <f t="shared" si="8"/>
        <v/>
      </c>
      <c r="X48" s="48" t="str">
        <f t="shared" si="9"/>
        <v/>
      </c>
      <c r="Y48" s="48" t="str">
        <f t="shared" si="10"/>
        <v/>
      </c>
      <c r="Z48" s="48" t="str">
        <f t="shared" si="11"/>
        <v/>
      </c>
      <c r="AA48" s="74" t="str">
        <f t="shared" si="12"/>
        <v/>
      </c>
      <c r="AB48" s="43" t="str">
        <f t="shared" si="13"/>
        <v/>
      </c>
      <c r="AD48" s="23" t="str">
        <f t="shared" si="14"/>
        <v/>
      </c>
    </row>
    <row r="49" spans="1:30" x14ac:dyDescent="0.2">
      <c r="A49" s="29">
        <v>45</v>
      </c>
      <c r="B49" s="30" t="str">
        <f>IFERROR(IF(ＤＬシート!$T46="","",ＤＬシート!$T46),"")</f>
        <v/>
      </c>
      <c r="C49" s="30" t="str">
        <f>IFERROR(IF(ＤＬシート!$S46="","",ＤＬシート!$S46),"")</f>
        <v/>
      </c>
      <c r="D49" s="30" t="str">
        <f>IFERROR(IF(ＤＬシート!$E46="","","○"),"")</f>
        <v/>
      </c>
      <c r="E49" s="30" t="str">
        <f>IFERROR(IF(ＤＬシート!$H46="","",(LEFT(ＤＬシート!$H46,FIND(" ",ＤＬシート!$H46)-1))),"")</f>
        <v/>
      </c>
      <c r="F49" s="30" t="str">
        <f>IFERROR(IF(ＤＬシート!$H46="","",(RIGHT(ＤＬシート!$H46,LEN(ＤＬシート!$H46)-FIND(" ",ＤＬシート!$H46)))),"")</f>
        <v/>
      </c>
      <c r="G49" s="30" t="str">
        <f>IFERROR(IF(ＤＬシート!$I46="","",(LEFT(ＤＬシート!$I46,FIND(" ",ＤＬシート!$I46)-1))),"")</f>
        <v/>
      </c>
      <c r="H49" s="30" t="str">
        <f>IFERROR(IF(ＤＬシート!$I46="","",(RIGHT(ＤＬシート!$I46,LEN(ＤＬシート!$I46)-FIND(" ",ＤＬシート!$I46)))),"")</f>
        <v/>
      </c>
      <c r="I49" s="30" t="str">
        <f>IFERROR(IF(ＤＬシート!$K46="","",ＤＬシート!$K46),"")</f>
        <v/>
      </c>
      <c r="J49" s="30" t="str">
        <f>IFERROR(IF(ＤＬシート!$M46="","",ＤＬシート!$M46),"")</f>
        <v/>
      </c>
      <c r="K49" s="30" t="str">
        <f>IFERROR(IF(ＤＬシート!$U46="","",LEFT(ＤＬシート!$U46,1)),"")</f>
        <v/>
      </c>
      <c r="L49" s="40" t="str">
        <f>IFERROR(IF(ＤＬシート!$V46="","",LEFT(ＤＬシート!$V46,1)),"")</f>
        <v/>
      </c>
      <c r="M49" s="40" t="str">
        <f>IFERROR(IF(ＤＬシート!$AD46="","",ＤＬシート!$AD46),"")</f>
        <v/>
      </c>
      <c r="N49" s="43" t="str">
        <f>IFERROR(IF(ＤＬシート!$AC46="","",ＤＬシート!$AC46),"")</f>
        <v/>
      </c>
      <c r="O49" s="23">
        <f t="shared" si="0"/>
        <v>45</v>
      </c>
      <c r="P49" s="47" t="str">
        <f t="shared" si="1"/>
        <v/>
      </c>
      <c r="Q49" s="48" t="str">
        <f t="shared" si="15"/>
        <v/>
      </c>
      <c r="R49" s="48" t="str">
        <f t="shared" si="3"/>
        <v/>
      </c>
      <c r="S49" s="48" t="str">
        <f t="shared" si="4"/>
        <v/>
      </c>
      <c r="T49" s="48" t="str">
        <f t="shared" si="5"/>
        <v/>
      </c>
      <c r="U49" s="48" t="str">
        <f t="shared" si="6"/>
        <v/>
      </c>
      <c r="V49" s="48" t="str">
        <f t="shared" si="7"/>
        <v/>
      </c>
      <c r="W49" s="48" t="str">
        <f t="shared" si="8"/>
        <v/>
      </c>
      <c r="X49" s="48" t="str">
        <f t="shared" si="9"/>
        <v/>
      </c>
      <c r="Y49" s="48" t="str">
        <f t="shared" si="10"/>
        <v/>
      </c>
      <c r="Z49" s="48" t="str">
        <f t="shared" si="11"/>
        <v/>
      </c>
      <c r="AA49" s="74" t="str">
        <f t="shared" si="12"/>
        <v/>
      </c>
      <c r="AB49" s="43" t="str">
        <f t="shared" si="13"/>
        <v/>
      </c>
      <c r="AD49" s="23" t="str">
        <f t="shared" si="14"/>
        <v/>
      </c>
    </row>
    <row r="50" spans="1:30" x14ac:dyDescent="0.2">
      <c r="A50" s="29">
        <v>46</v>
      </c>
      <c r="B50" s="30" t="str">
        <f>IFERROR(IF(ＤＬシート!$T47="","",ＤＬシート!$T47),"")</f>
        <v/>
      </c>
      <c r="C50" s="30" t="str">
        <f>IFERROR(IF(ＤＬシート!$S47="","",ＤＬシート!$S47),"")</f>
        <v/>
      </c>
      <c r="D50" s="30" t="str">
        <f>IFERROR(IF(ＤＬシート!$E47="","","○"),"")</f>
        <v/>
      </c>
      <c r="E50" s="30" t="str">
        <f>IFERROR(IF(ＤＬシート!$H47="","",(LEFT(ＤＬシート!$H47,FIND(" ",ＤＬシート!$H47)-1))),"")</f>
        <v/>
      </c>
      <c r="F50" s="30" t="str">
        <f>IFERROR(IF(ＤＬシート!$H47="","",(RIGHT(ＤＬシート!$H47,LEN(ＤＬシート!$H47)-FIND(" ",ＤＬシート!$H47)))),"")</f>
        <v/>
      </c>
      <c r="G50" s="30" t="str">
        <f>IFERROR(IF(ＤＬシート!$I47="","",(LEFT(ＤＬシート!$I47,FIND(" ",ＤＬシート!$I47)-1))),"")</f>
        <v/>
      </c>
      <c r="H50" s="30" t="str">
        <f>IFERROR(IF(ＤＬシート!$I47="","",(RIGHT(ＤＬシート!$I47,LEN(ＤＬシート!$I47)-FIND(" ",ＤＬシート!$I47)))),"")</f>
        <v/>
      </c>
      <c r="I50" s="30" t="str">
        <f>IFERROR(IF(ＤＬシート!$K47="","",ＤＬシート!$K47),"")</f>
        <v/>
      </c>
      <c r="J50" s="30" t="str">
        <f>IFERROR(IF(ＤＬシート!$M47="","",ＤＬシート!$M47),"")</f>
        <v/>
      </c>
      <c r="K50" s="30" t="str">
        <f>IFERROR(IF(ＤＬシート!$U47="","",LEFT(ＤＬシート!$U47,1)),"")</f>
        <v/>
      </c>
      <c r="L50" s="40" t="str">
        <f>IFERROR(IF(ＤＬシート!$V47="","",LEFT(ＤＬシート!$V47,1)),"")</f>
        <v/>
      </c>
      <c r="M50" s="40" t="str">
        <f>IFERROR(IF(ＤＬシート!$AD47="","",ＤＬシート!$AD47),"")</f>
        <v/>
      </c>
      <c r="N50" s="43" t="str">
        <f>IFERROR(IF(ＤＬシート!$AC47="","",ＤＬシート!$AC47),"")</f>
        <v/>
      </c>
      <c r="O50" s="23">
        <f t="shared" si="0"/>
        <v>46</v>
      </c>
      <c r="P50" s="47" t="str">
        <f t="shared" si="1"/>
        <v/>
      </c>
      <c r="Q50" s="48" t="str">
        <f t="shared" si="15"/>
        <v/>
      </c>
      <c r="R50" s="48" t="str">
        <f t="shared" si="3"/>
        <v/>
      </c>
      <c r="S50" s="48" t="str">
        <f t="shared" si="4"/>
        <v/>
      </c>
      <c r="T50" s="48" t="str">
        <f t="shared" si="5"/>
        <v/>
      </c>
      <c r="U50" s="48" t="str">
        <f t="shared" si="6"/>
        <v/>
      </c>
      <c r="V50" s="48" t="str">
        <f t="shared" si="7"/>
        <v/>
      </c>
      <c r="W50" s="48" t="str">
        <f t="shared" si="8"/>
        <v/>
      </c>
      <c r="X50" s="48" t="str">
        <f t="shared" si="9"/>
        <v/>
      </c>
      <c r="Y50" s="48" t="str">
        <f t="shared" si="10"/>
        <v/>
      </c>
      <c r="Z50" s="48" t="str">
        <f t="shared" si="11"/>
        <v/>
      </c>
      <c r="AA50" s="74" t="str">
        <f t="shared" si="12"/>
        <v/>
      </c>
      <c r="AB50" s="43" t="str">
        <f t="shared" si="13"/>
        <v/>
      </c>
      <c r="AD50" s="23" t="str">
        <f t="shared" si="14"/>
        <v/>
      </c>
    </row>
    <row r="51" spans="1:30" x14ac:dyDescent="0.2">
      <c r="A51" s="29">
        <v>47</v>
      </c>
      <c r="B51" s="30" t="str">
        <f>IFERROR(IF(ＤＬシート!$T48="","",ＤＬシート!$T48),"")</f>
        <v/>
      </c>
      <c r="C51" s="30" t="str">
        <f>IFERROR(IF(ＤＬシート!$S48="","",ＤＬシート!$S48),"")</f>
        <v/>
      </c>
      <c r="D51" s="30" t="str">
        <f>IFERROR(IF(ＤＬシート!$E48="","","○"),"")</f>
        <v/>
      </c>
      <c r="E51" s="30" t="str">
        <f>IFERROR(IF(ＤＬシート!$H48="","",(LEFT(ＤＬシート!$H48,FIND(" ",ＤＬシート!$H48)-1))),"")</f>
        <v/>
      </c>
      <c r="F51" s="30" t="str">
        <f>IFERROR(IF(ＤＬシート!$H48="","",(RIGHT(ＤＬシート!$H48,LEN(ＤＬシート!$H48)-FIND(" ",ＤＬシート!$H48)))),"")</f>
        <v/>
      </c>
      <c r="G51" s="30" t="str">
        <f>IFERROR(IF(ＤＬシート!$I48="","",(LEFT(ＤＬシート!$I48,FIND(" ",ＤＬシート!$I48)-1))),"")</f>
        <v/>
      </c>
      <c r="H51" s="30" t="str">
        <f>IFERROR(IF(ＤＬシート!$I48="","",(RIGHT(ＤＬシート!$I48,LEN(ＤＬシート!$I48)-FIND(" ",ＤＬシート!$I48)))),"")</f>
        <v/>
      </c>
      <c r="I51" s="30" t="str">
        <f>IFERROR(IF(ＤＬシート!$K48="","",ＤＬシート!$K48),"")</f>
        <v/>
      </c>
      <c r="J51" s="30" t="str">
        <f>IFERROR(IF(ＤＬシート!$M48="","",ＤＬシート!$M48),"")</f>
        <v/>
      </c>
      <c r="K51" s="30" t="str">
        <f>IFERROR(IF(ＤＬシート!$U48="","",LEFT(ＤＬシート!$U48,1)),"")</f>
        <v/>
      </c>
      <c r="L51" s="40" t="str">
        <f>IFERROR(IF(ＤＬシート!$V48="","",LEFT(ＤＬシート!$V48,1)),"")</f>
        <v/>
      </c>
      <c r="M51" s="40" t="str">
        <f>IFERROR(IF(ＤＬシート!$AD48="","",ＤＬシート!$AD48),"")</f>
        <v/>
      </c>
      <c r="N51" s="43" t="str">
        <f>IFERROR(IF(ＤＬシート!$AC48="","",ＤＬシート!$AC48),"")</f>
        <v/>
      </c>
      <c r="O51" s="23">
        <f t="shared" si="0"/>
        <v>47</v>
      </c>
      <c r="P51" s="47" t="str">
        <f t="shared" si="1"/>
        <v/>
      </c>
      <c r="Q51" s="48" t="str">
        <f t="shared" si="15"/>
        <v/>
      </c>
      <c r="R51" s="48" t="str">
        <f t="shared" si="3"/>
        <v/>
      </c>
      <c r="S51" s="48" t="str">
        <f t="shared" si="4"/>
        <v/>
      </c>
      <c r="T51" s="48" t="str">
        <f t="shared" si="5"/>
        <v/>
      </c>
      <c r="U51" s="48" t="str">
        <f t="shared" si="6"/>
        <v/>
      </c>
      <c r="V51" s="48" t="str">
        <f t="shared" si="7"/>
        <v/>
      </c>
      <c r="W51" s="48" t="str">
        <f t="shared" si="8"/>
        <v/>
      </c>
      <c r="X51" s="48" t="str">
        <f t="shared" si="9"/>
        <v/>
      </c>
      <c r="Y51" s="48" t="str">
        <f t="shared" si="10"/>
        <v/>
      </c>
      <c r="Z51" s="48" t="str">
        <f t="shared" si="11"/>
        <v/>
      </c>
      <c r="AA51" s="74" t="str">
        <f t="shared" si="12"/>
        <v/>
      </c>
      <c r="AB51" s="43" t="str">
        <f t="shared" si="13"/>
        <v/>
      </c>
      <c r="AD51" s="23" t="str">
        <f t="shared" si="14"/>
        <v/>
      </c>
    </row>
    <row r="52" spans="1:30" x14ac:dyDescent="0.2">
      <c r="A52" s="29">
        <v>48</v>
      </c>
      <c r="B52" s="30" t="str">
        <f>IFERROR(IF(ＤＬシート!$T49="","",ＤＬシート!$T49),"")</f>
        <v/>
      </c>
      <c r="C52" s="30" t="str">
        <f>IFERROR(IF(ＤＬシート!$S49="","",ＤＬシート!$S49),"")</f>
        <v/>
      </c>
      <c r="D52" s="30" t="str">
        <f>IFERROR(IF(ＤＬシート!$E49="","","○"),"")</f>
        <v/>
      </c>
      <c r="E52" s="30" t="str">
        <f>IFERROR(IF(ＤＬシート!$H49="","",(LEFT(ＤＬシート!$H49,FIND(" ",ＤＬシート!$H49)-1))),"")</f>
        <v/>
      </c>
      <c r="F52" s="30" t="str">
        <f>IFERROR(IF(ＤＬシート!$H49="","",(RIGHT(ＤＬシート!$H49,LEN(ＤＬシート!$H49)-FIND(" ",ＤＬシート!$H49)))),"")</f>
        <v/>
      </c>
      <c r="G52" s="30" t="str">
        <f>IFERROR(IF(ＤＬシート!$I49="","",(LEFT(ＤＬシート!$I49,FIND(" ",ＤＬシート!$I49)-1))),"")</f>
        <v/>
      </c>
      <c r="H52" s="30" t="str">
        <f>IFERROR(IF(ＤＬシート!$I49="","",(RIGHT(ＤＬシート!$I49,LEN(ＤＬシート!$I49)-FIND(" ",ＤＬシート!$I49)))),"")</f>
        <v/>
      </c>
      <c r="I52" s="30" t="str">
        <f>IFERROR(IF(ＤＬシート!$K49="","",ＤＬシート!$K49),"")</f>
        <v/>
      </c>
      <c r="J52" s="30" t="str">
        <f>IFERROR(IF(ＤＬシート!$M49="","",ＤＬシート!$M49),"")</f>
        <v/>
      </c>
      <c r="K52" s="30" t="str">
        <f>IFERROR(IF(ＤＬシート!$U49="","",LEFT(ＤＬシート!$U49,1)),"")</f>
        <v/>
      </c>
      <c r="L52" s="40" t="str">
        <f>IFERROR(IF(ＤＬシート!$V49="","",LEFT(ＤＬシート!$V49,1)),"")</f>
        <v/>
      </c>
      <c r="M52" s="40" t="str">
        <f>IFERROR(IF(ＤＬシート!$AD49="","",ＤＬシート!$AD49),"")</f>
        <v/>
      </c>
      <c r="N52" s="43" t="str">
        <f>IFERROR(IF(ＤＬシート!$AC49="","",ＤＬシート!$AC49),"")</f>
        <v/>
      </c>
      <c r="O52" s="23">
        <f t="shared" si="0"/>
        <v>48</v>
      </c>
      <c r="P52" s="47" t="str">
        <f t="shared" si="1"/>
        <v/>
      </c>
      <c r="Q52" s="48" t="str">
        <f t="shared" si="15"/>
        <v/>
      </c>
      <c r="R52" s="48" t="str">
        <f t="shared" si="3"/>
        <v/>
      </c>
      <c r="S52" s="48" t="str">
        <f t="shared" si="4"/>
        <v/>
      </c>
      <c r="T52" s="48" t="str">
        <f t="shared" si="5"/>
        <v/>
      </c>
      <c r="U52" s="48" t="str">
        <f t="shared" si="6"/>
        <v/>
      </c>
      <c r="V52" s="48" t="str">
        <f t="shared" si="7"/>
        <v/>
      </c>
      <c r="W52" s="48" t="str">
        <f t="shared" si="8"/>
        <v/>
      </c>
      <c r="X52" s="48" t="str">
        <f t="shared" si="9"/>
        <v/>
      </c>
      <c r="Y52" s="48" t="str">
        <f t="shared" si="10"/>
        <v/>
      </c>
      <c r="Z52" s="48" t="str">
        <f t="shared" si="11"/>
        <v/>
      </c>
      <c r="AA52" s="74" t="str">
        <f t="shared" si="12"/>
        <v/>
      </c>
      <c r="AB52" s="43" t="str">
        <f t="shared" si="13"/>
        <v/>
      </c>
      <c r="AD52" s="23" t="str">
        <f t="shared" si="14"/>
        <v/>
      </c>
    </row>
    <row r="53" spans="1:30" x14ac:dyDescent="0.2">
      <c r="A53" s="29">
        <v>49</v>
      </c>
      <c r="B53" s="30" t="str">
        <f>IFERROR(IF(ＤＬシート!$T50="","",ＤＬシート!$T50),"")</f>
        <v/>
      </c>
      <c r="C53" s="30" t="str">
        <f>IFERROR(IF(ＤＬシート!$S50="","",ＤＬシート!$S50),"")</f>
        <v/>
      </c>
      <c r="D53" s="30" t="str">
        <f>IFERROR(IF(ＤＬシート!$E50="","","○"),"")</f>
        <v/>
      </c>
      <c r="E53" s="30" t="str">
        <f>IFERROR(IF(ＤＬシート!$H50="","",(LEFT(ＤＬシート!$H50,FIND(" ",ＤＬシート!$H50)-1))),"")</f>
        <v/>
      </c>
      <c r="F53" s="30" t="str">
        <f>IFERROR(IF(ＤＬシート!$H50="","",(RIGHT(ＤＬシート!$H50,LEN(ＤＬシート!$H50)-FIND(" ",ＤＬシート!$H50)))),"")</f>
        <v/>
      </c>
      <c r="G53" s="30" t="str">
        <f>IFERROR(IF(ＤＬシート!$I50="","",(LEFT(ＤＬシート!$I50,FIND(" ",ＤＬシート!$I50)-1))),"")</f>
        <v/>
      </c>
      <c r="H53" s="30" t="str">
        <f>IFERROR(IF(ＤＬシート!$I50="","",(RIGHT(ＤＬシート!$I50,LEN(ＤＬシート!$I50)-FIND(" ",ＤＬシート!$I50)))),"")</f>
        <v/>
      </c>
      <c r="I53" s="30" t="str">
        <f>IFERROR(IF(ＤＬシート!$K50="","",ＤＬシート!$K50),"")</f>
        <v/>
      </c>
      <c r="J53" s="30" t="str">
        <f>IFERROR(IF(ＤＬシート!$M50="","",ＤＬシート!$M50),"")</f>
        <v/>
      </c>
      <c r="K53" s="30" t="str">
        <f>IFERROR(IF(ＤＬシート!$U50="","",LEFT(ＤＬシート!$U50,1)),"")</f>
        <v/>
      </c>
      <c r="L53" s="40" t="str">
        <f>IFERROR(IF(ＤＬシート!$V50="","",LEFT(ＤＬシート!$V50,1)),"")</f>
        <v/>
      </c>
      <c r="M53" s="40" t="str">
        <f>IFERROR(IF(ＤＬシート!$AD50="","",ＤＬシート!$AD50),"")</f>
        <v/>
      </c>
      <c r="N53" s="43" t="str">
        <f>IFERROR(IF(ＤＬシート!$AC50="","",ＤＬシート!$AC50),"")</f>
        <v/>
      </c>
      <c r="O53" s="23">
        <f t="shared" si="0"/>
        <v>49</v>
      </c>
      <c r="P53" s="47" t="str">
        <f t="shared" si="1"/>
        <v/>
      </c>
      <c r="Q53" s="48" t="str">
        <f t="shared" si="15"/>
        <v/>
      </c>
      <c r="R53" s="48" t="str">
        <f t="shared" si="3"/>
        <v/>
      </c>
      <c r="S53" s="48" t="str">
        <f t="shared" si="4"/>
        <v/>
      </c>
      <c r="T53" s="48" t="str">
        <f t="shared" si="5"/>
        <v/>
      </c>
      <c r="U53" s="48" t="str">
        <f t="shared" si="6"/>
        <v/>
      </c>
      <c r="V53" s="48" t="str">
        <f t="shared" si="7"/>
        <v/>
      </c>
      <c r="W53" s="48" t="str">
        <f t="shared" si="8"/>
        <v/>
      </c>
      <c r="X53" s="48" t="str">
        <f t="shared" si="9"/>
        <v/>
      </c>
      <c r="Y53" s="48" t="str">
        <f t="shared" si="10"/>
        <v/>
      </c>
      <c r="Z53" s="48" t="str">
        <f t="shared" si="11"/>
        <v/>
      </c>
      <c r="AA53" s="74" t="str">
        <f t="shared" si="12"/>
        <v/>
      </c>
      <c r="AB53" s="43" t="str">
        <f t="shared" si="13"/>
        <v/>
      </c>
      <c r="AD53" s="23" t="str">
        <f t="shared" si="14"/>
        <v/>
      </c>
    </row>
    <row r="54" spans="1:30" x14ac:dyDescent="0.2">
      <c r="A54" s="29">
        <v>50</v>
      </c>
      <c r="B54" s="30" t="str">
        <f>IFERROR(IF(ＤＬシート!$T51="","",ＤＬシート!$T51),"")</f>
        <v/>
      </c>
      <c r="C54" s="30" t="str">
        <f>IFERROR(IF(ＤＬシート!$S51="","",ＤＬシート!$S51),"")</f>
        <v/>
      </c>
      <c r="D54" s="30" t="str">
        <f>IFERROR(IF(ＤＬシート!$E51="","","○"),"")</f>
        <v/>
      </c>
      <c r="E54" s="30" t="str">
        <f>IFERROR(IF(ＤＬシート!$H51="","",(LEFT(ＤＬシート!$H51,FIND(" ",ＤＬシート!$H51)-1))),"")</f>
        <v/>
      </c>
      <c r="F54" s="30" t="str">
        <f>IFERROR(IF(ＤＬシート!$H51="","",(RIGHT(ＤＬシート!$H51,LEN(ＤＬシート!$H51)-FIND(" ",ＤＬシート!$H51)))),"")</f>
        <v/>
      </c>
      <c r="G54" s="30" t="str">
        <f>IFERROR(IF(ＤＬシート!$I51="","",(LEFT(ＤＬシート!$I51,FIND(" ",ＤＬシート!$I51)-1))),"")</f>
        <v/>
      </c>
      <c r="H54" s="30" t="str">
        <f>IFERROR(IF(ＤＬシート!$I51="","",(RIGHT(ＤＬシート!$I51,LEN(ＤＬシート!$I51)-FIND(" ",ＤＬシート!$I51)))),"")</f>
        <v/>
      </c>
      <c r="I54" s="30" t="str">
        <f>IFERROR(IF(ＤＬシート!$K51="","",ＤＬシート!$K51),"")</f>
        <v/>
      </c>
      <c r="J54" s="30" t="str">
        <f>IFERROR(IF(ＤＬシート!$M51="","",ＤＬシート!$M51),"")</f>
        <v/>
      </c>
      <c r="K54" s="30" t="str">
        <f>IFERROR(IF(ＤＬシート!$U51="","",LEFT(ＤＬシート!$U51,1)),"")</f>
        <v/>
      </c>
      <c r="L54" s="40" t="str">
        <f>IFERROR(IF(ＤＬシート!$V51="","",LEFT(ＤＬシート!$V51,1)),"")</f>
        <v/>
      </c>
      <c r="M54" s="40" t="str">
        <f>IFERROR(IF(ＤＬシート!$AD51="","",ＤＬシート!$AD51),"")</f>
        <v/>
      </c>
      <c r="N54" s="43" t="str">
        <f>IFERROR(IF(ＤＬシート!$AC51="","",ＤＬシート!$AC51),"")</f>
        <v/>
      </c>
      <c r="O54" s="23">
        <f t="shared" si="0"/>
        <v>50</v>
      </c>
      <c r="P54" s="47" t="str">
        <f t="shared" si="1"/>
        <v/>
      </c>
      <c r="Q54" s="48" t="str">
        <f t="shared" si="15"/>
        <v/>
      </c>
      <c r="R54" s="48" t="str">
        <f t="shared" si="3"/>
        <v/>
      </c>
      <c r="S54" s="48" t="str">
        <f t="shared" si="4"/>
        <v/>
      </c>
      <c r="T54" s="48" t="str">
        <f t="shared" si="5"/>
        <v/>
      </c>
      <c r="U54" s="48" t="str">
        <f t="shared" si="6"/>
        <v/>
      </c>
      <c r="V54" s="48" t="str">
        <f t="shared" si="7"/>
        <v/>
      </c>
      <c r="W54" s="48" t="str">
        <f t="shared" si="8"/>
        <v/>
      </c>
      <c r="X54" s="48" t="str">
        <f t="shared" si="9"/>
        <v/>
      </c>
      <c r="Y54" s="48" t="str">
        <f t="shared" si="10"/>
        <v/>
      </c>
      <c r="Z54" s="48" t="str">
        <f t="shared" si="11"/>
        <v/>
      </c>
      <c r="AA54" s="74" t="str">
        <f t="shared" si="12"/>
        <v/>
      </c>
      <c r="AB54" s="43" t="str">
        <f t="shared" si="13"/>
        <v/>
      </c>
      <c r="AD54" s="23" t="str">
        <f t="shared" si="14"/>
        <v/>
      </c>
    </row>
    <row r="55" spans="1:30" x14ac:dyDescent="0.2">
      <c r="A55" s="29">
        <v>51</v>
      </c>
      <c r="B55" s="30" t="str">
        <f>IFERROR(IF(ＤＬシート!$T52="","",ＤＬシート!$T52),"")</f>
        <v/>
      </c>
      <c r="C55" s="30" t="str">
        <f>IFERROR(IF(ＤＬシート!$S52="","",ＤＬシート!$S52),"")</f>
        <v/>
      </c>
      <c r="D55" s="30" t="str">
        <f>IFERROR(IF(ＤＬシート!$E52="","","○"),"")</f>
        <v/>
      </c>
      <c r="E55" s="30" t="str">
        <f>IFERROR(IF(ＤＬシート!$H52="","",(LEFT(ＤＬシート!$H52,FIND(" ",ＤＬシート!$H52)-1))),"")</f>
        <v/>
      </c>
      <c r="F55" s="30" t="str">
        <f>IFERROR(IF(ＤＬシート!$H52="","",(RIGHT(ＤＬシート!$H52,LEN(ＤＬシート!$H52)-FIND(" ",ＤＬシート!$H52)))),"")</f>
        <v/>
      </c>
      <c r="G55" s="30" t="str">
        <f>IFERROR(IF(ＤＬシート!$I52="","",(LEFT(ＤＬシート!$I52,FIND(" ",ＤＬシート!$I52)-1))),"")</f>
        <v/>
      </c>
      <c r="H55" s="30" t="str">
        <f>IFERROR(IF(ＤＬシート!$I52="","",(RIGHT(ＤＬシート!$I52,LEN(ＤＬシート!$I52)-FIND(" ",ＤＬシート!$I52)))),"")</f>
        <v/>
      </c>
      <c r="I55" s="30" t="str">
        <f>IFERROR(IF(ＤＬシート!$K52="","",ＤＬシート!$K52),"")</f>
        <v/>
      </c>
      <c r="J55" s="30" t="str">
        <f>IFERROR(IF(ＤＬシート!$M52="","",ＤＬシート!$M52),"")</f>
        <v/>
      </c>
      <c r="K55" s="30" t="str">
        <f>IFERROR(IF(ＤＬシート!$U52="","",LEFT(ＤＬシート!$U52,1)),"")</f>
        <v/>
      </c>
      <c r="L55" s="40" t="str">
        <f>IFERROR(IF(ＤＬシート!$V52="","",LEFT(ＤＬシート!$V52,1)),"")</f>
        <v/>
      </c>
      <c r="M55" s="40" t="str">
        <f>IFERROR(IF(ＤＬシート!$AD52="","",ＤＬシート!$AD52),"")</f>
        <v/>
      </c>
      <c r="N55" s="43" t="str">
        <f>IFERROR(IF(ＤＬシート!$AC52="","",ＤＬシート!$AC52),"")</f>
        <v/>
      </c>
      <c r="O55" s="23">
        <f t="shared" si="0"/>
        <v>51</v>
      </c>
      <c r="P55" s="47" t="str">
        <f t="shared" si="1"/>
        <v/>
      </c>
      <c r="Q55" s="48" t="str">
        <f t="shared" si="15"/>
        <v/>
      </c>
      <c r="R55" s="48" t="str">
        <f t="shared" si="3"/>
        <v/>
      </c>
      <c r="S55" s="48" t="str">
        <f t="shared" si="4"/>
        <v/>
      </c>
      <c r="T55" s="48" t="str">
        <f t="shared" si="5"/>
        <v/>
      </c>
      <c r="U55" s="48" t="str">
        <f t="shared" si="6"/>
        <v/>
      </c>
      <c r="V55" s="48" t="str">
        <f t="shared" si="7"/>
        <v/>
      </c>
      <c r="W55" s="48" t="str">
        <f t="shared" si="8"/>
        <v/>
      </c>
      <c r="X55" s="48" t="str">
        <f t="shared" si="9"/>
        <v/>
      </c>
      <c r="Y55" s="48" t="str">
        <f t="shared" si="10"/>
        <v/>
      </c>
      <c r="Z55" s="48" t="str">
        <f t="shared" si="11"/>
        <v/>
      </c>
      <c r="AA55" s="74" t="str">
        <f t="shared" si="12"/>
        <v/>
      </c>
      <c r="AB55" s="43" t="str">
        <f t="shared" si="13"/>
        <v/>
      </c>
      <c r="AD55" s="23" t="str">
        <f t="shared" si="14"/>
        <v/>
      </c>
    </row>
    <row r="56" spans="1:30" x14ac:dyDescent="0.2">
      <c r="A56" s="29">
        <v>52</v>
      </c>
      <c r="B56" s="30" t="str">
        <f>IFERROR(IF(ＤＬシート!$T53="","",ＤＬシート!$T53),"")</f>
        <v/>
      </c>
      <c r="C56" s="30" t="str">
        <f>IFERROR(IF(ＤＬシート!$S53="","",ＤＬシート!$S53),"")</f>
        <v/>
      </c>
      <c r="D56" s="30" t="str">
        <f>IFERROR(IF(ＤＬシート!$E53="","","○"),"")</f>
        <v/>
      </c>
      <c r="E56" s="30" t="str">
        <f>IFERROR(IF(ＤＬシート!$H53="","",(LEFT(ＤＬシート!$H53,FIND(" ",ＤＬシート!$H53)-1))),"")</f>
        <v/>
      </c>
      <c r="F56" s="30" t="str">
        <f>IFERROR(IF(ＤＬシート!$H53="","",(RIGHT(ＤＬシート!$H53,LEN(ＤＬシート!$H53)-FIND(" ",ＤＬシート!$H53)))),"")</f>
        <v/>
      </c>
      <c r="G56" s="30" t="str">
        <f>IFERROR(IF(ＤＬシート!$I53="","",(LEFT(ＤＬシート!$I53,FIND(" ",ＤＬシート!$I53)-1))),"")</f>
        <v/>
      </c>
      <c r="H56" s="30" t="str">
        <f>IFERROR(IF(ＤＬシート!$I53="","",(RIGHT(ＤＬシート!$I53,LEN(ＤＬシート!$I53)-FIND(" ",ＤＬシート!$I53)))),"")</f>
        <v/>
      </c>
      <c r="I56" s="30" t="str">
        <f>IFERROR(IF(ＤＬシート!$K53="","",ＤＬシート!$K53),"")</f>
        <v/>
      </c>
      <c r="J56" s="30" t="str">
        <f>IFERROR(IF(ＤＬシート!$M53="","",ＤＬシート!$M53),"")</f>
        <v/>
      </c>
      <c r="K56" s="30" t="str">
        <f>IFERROR(IF(ＤＬシート!$U53="","",LEFT(ＤＬシート!$U53,1)),"")</f>
        <v/>
      </c>
      <c r="L56" s="40" t="str">
        <f>IFERROR(IF(ＤＬシート!$V53="","",LEFT(ＤＬシート!$V53,1)),"")</f>
        <v/>
      </c>
      <c r="M56" s="40" t="str">
        <f>IFERROR(IF(ＤＬシート!$AD53="","",ＤＬシート!$AD53),"")</f>
        <v/>
      </c>
      <c r="N56" s="43" t="str">
        <f>IFERROR(IF(ＤＬシート!$AC53="","",ＤＬシート!$AC53),"")</f>
        <v/>
      </c>
      <c r="O56" s="23">
        <f t="shared" si="0"/>
        <v>52</v>
      </c>
      <c r="P56" s="47" t="str">
        <f t="shared" si="1"/>
        <v/>
      </c>
      <c r="Q56" s="48" t="str">
        <f t="shared" si="15"/>
        <v/>
      </c>
      <c r="R56" s="48" t="str">
        <f t="shared" si="3"/>
        <v/>
      </c>
      <c r="S56" s="48" t="str">
        <f t="shared" si="4"/>
        <v/>
      </c>
      <c r="T56" s="48" t="str">
        <f t="shared" si="5"/>
        <v/>
      </c>
      <c r="U56" s="48" t="str">
        <f t="shared" si="6"/>
        <v/>
      </c>
      <c r="V56" s="48" t="str">
        <f t="shared" si="7"/>
        <v/>
      </c>
      <c r="W56" s="48" t="str">
        <f t="shared" si="8"/>
        <v/>
      </c>
      <c r="X56" s="48" t="str">
        <f t="shared" si="9"/>
        <v/>
      </c>
      <c r="Y56" s="48" t="str">
        <f t="shared" si="10"/>
        <v/>
      </c>
      <c r="Z56" s="48" t="str">
        <f t="shared" si="11"/>
        <v/>
      </c>
      <c r="AA56" s="74" t="str">
        <f t="shared" si="12"/>
        <v/>
      </c>
      <c r="AB56" s="43" t="str">
        <f t="shared" si="13"/>
        <v/>
      </c>
      <c r="AD56" s="23" t="str">
        <f t="shared" si="14"/>
        <v/>
      </c>
    </row>
    <row r="57" spans="1:30" x14ac:dyDescent="0.2">
      <c r="A57" s="29">
        <v>53</v>
      </c>
      <c r="B57" s="30" t="str">
        <f>IFERROR(IF(ＤＬシート!$T54="","",ＤＬシート!$T54),"")</f>
        <v/>
      </c>
      <c r="C57" s="30" t="str">
        <f>IFERROR(IF(ＤＬシート!$S54="","",ＤＬシート!$S54),"")</f>
        <v/>
      </c>
      <c r="D57" s="30" t="str">
        <f>IFERROR(IF(ＤＬシート!$E54="","","○"),"")</f>
        <v/>
      </c>
      <c r="E57" s="30" t="str">
        <f>IFERROR(IF(ＤＬシート!$H54="","",(LEFT(ＤＬシート!$H54,FIND(" ",ＤＬシート!$H54)-1))),"")</f>
        <v/>
      </c>
      <c r="F57" s="30" t="str">
        <f>IFERROR(IF(ＤＬシート!$H54="","",(RIGHT(ＤＬシート!$H54,LEN(ＤＬシート!$H54)-FIND(" ",ＤＬシート!$H54)))),"")</f>
        <v/>
      </c>
      <c r="G57" s="30" t="str">
        <f>IFERROR(IF(ＤＬシート!$I54="","",(LEFT(ＤＬシート!$I54,FIND(" ",ＤＬシート!$I54)-1))),"")</f>
        <v/>
      </c>
      <c r="H57" s="30" t="str">
        <f>IFERROR(IF(ＤＬシート!$I54="","",(RIGHT(ＤＬシート!$I54,LEN(ＤＬシート!$I54)-FIND(" ",ＤＬシート!$I54)))),"")</f>
        <v/>
      </c>
      <c r="I57" s="30" t="str">
        <f>IFERROR(IF(ＤＬシート!$K54="","",ＤＬシート!$K54),"")</f>
        <v/>
      </c>
      <c r="J57" s="30" t="str">
        <f>IFERROR(IF(ＤＬシート!$M54="","",ＤＬシート!$M54),"")</f>
        <v/>
      </c>
      <c r="K57" s="30" t="str">
        <f>IFERROR(IF(ＤＬシート!$U54="","",LEFT(ＤＬシート!$U54,1)),"")</f>
        <v/>
      </c>
      <c r="L57" s="40" t="str">
        <f>IFERROR(IF(ＤＬシート!$V54="","",LEFT(ＤＬシート!$V54,1)),"")</f>
        <v/>
      </c>
      <c r="M57" s="40" t="str">
        <f>IFERROR(IF(ＤＬシート!$AD54="","",ＤＬシート!$AD54),"")</f>
        <v/>
      </c>
      <c r="N57" s="43" t="str">
        <f>IFERROR(IF(ＤＬシート!$AC54="","",ＤＬシート!$AC54),"")</f>
        <v/>
      </c>
      <c r="O57" s="23">
        <f t="shared" si="0"/>
        <v>53</v>
      </c>
      <c r="P57" s="47" t="str">
        <f t="shared" si="1"/>
        <v/>
      </c>
      <c r="Q57" s="48" t="str">
        <f t="shared" si="15"/>
        <v/>
      </c>
      <c r="R57" s="48" t="str">
        <f t="shared" si="3"/>
        <v/>
      </c>
      <c r="S57" s="48" t="str">
        <f t="shared" si="4"/>
        <v/>
      </c>
      <c r="T57" s="48" t="str">
        <f t="shared" si="5"/>
        <v/>
      </c>
      <c r="U57" s="48" t="str">
        <f t="shared" si="6"/>
        <v/>
      </c>
      <c r="V57" s="48" t="str">
        <f t="shared" si="7"/>
        <v/>
      </c>
      <c r="W57" s="48" t="str">
        <f t="shared" si="8"/>
        <v/>
      </c>
      <c r="X57" s="48" t="str">
        <f t="shared" si="9"/>
        <v/>
      </c>
      <c r="Y57" s="48" t="str">
        <f t="shared" si="10"/>
        <v/>
      </c>
      <c r="Z57" s="48" t="str">
        <f t="shared" si="11"/>
        <v/>
      </c>
      <c r="AA57" s="74" t="str">
        <f t="shared" si="12"/>
        <v/>
      </c>
      <c r="AB57" s="43" t="str">
        <f t="shared" si="13"/>
        <v/>
      </c>
      <c r="AD57" s="23" t="str">
        <f t="shared" si="14"/>
        <v/>
      </c>
    </row>
    <row r="58" spans="1:30" x14ac:dyDescent="0.2">
      <c r="A58" s="29">
        <v>54</v>
      </c>
      <c r="B58" s="30" t="str">
        <f>IFERROR(IF(ＤＬシート!$T55="","",ＤＬシート!$T55),"")</f>
        <v/>
      </c>
      <c r="C58" s="30" t="str">
        <f>IFERROR(IF(ＤＬシート!$S55="","",ＤＬシート!$S55),"")</f>
        <v/>
      </c>
      <c r="D58" s="30" t="str">
        <f>IFERROR(IF(ＤＬシート!$E55="","","○"),"")</f>
        <v/>
      </c>
      <c r="E58" s="30" t="str">
        <f>IFERROR(IF(ＤＬシート!$H55="","",(LEFT(ＤＬシート!$H55,FIND(" ",ＤＬシート!$H55)-1))),"")</f>
        <v/>
      </c>
      <c r="F58" s="30" t="str">
        <f>IFERROR(IF(ＤＬシート!$H55="","",(RIGHT(ＤＬシート!$H55,LEN(ＤＬシート!$H55)-FIND(" ",ＤＬシート!$H55)))),"")</f>
        <v/>
      </c>
      <c r="G58" s="30" t="str">
        <f>IFERROR(IF(ＤＬシート!$I55="","",(LEFT(ＤＬシート!$I55,FIND(" ",ＤＬシート!$I55)-1))),"")</f>
        <v/>
      </c>
      <c r="H58" s="30" t="str">
        <f>IFERROR(IF(ＤＬシート!$I55="","",(RIGHT(ＤＬシート!$I55,LEN(ＤＬシート!$I55)-FIND(" ",ＤＬシート!$I55)))),"")</f>
        <v/>
      </c>
      <c r="I58" s="30" t="str">
        <f>IFERROR(IF(ＤＬシート!$K55="","",ＤＬシート!$K55),"")</f>
        <v/>
      </c>
      <c r="J58" s="30" t="str">
        <f>IFERROR(IF(ＤＬシート!$M55="","",ＤＬシート!$M55),"")</f>
        <v/>
      </c>
      <c r="K58" s="30" t="str">
        <f>IFERROR(IF(ＤＬシート!$U55="","",LEFT(ＤＬシート!$U55,1)),"")</f>
        <v/>
      </c>
      <c r="L58" s="40" t="str">
        <f>IFERROR(IF(ＤＬシート!$V55="","",LEFT(ＤＬシート!$V55,1)),"")</f>
        <v/>
      </c>
      <c r="M58" s="40" t="str">
        <f>IFERROR(IF(ＤＬシート!$AD55="","",ＤＬシート!$AD55),"")</f>
        <v/>
      </c>
      <c r="N58" s="43" t="str">
        <f>IFERROR(IF(ＤＬシート!$AC55="","",ＤＬシート!$AC55),"")</f>
        <v/>
      </c>
      <c r="O58" s="23">
        <f t="shared" si="0"/>
        <v>54</v>
      </c>
      <c r="P58" s="47" t="str">
        <f t="shared" si="1"/>
        <v/>
      </c>
      <c r="Q58" s="48" t="str">
        <f t="shared" si="15"/>
        <v/>
      </c>
      <c r="R58" s="48" t="str">
        <f t="shared" si="3"/>
        <v/>
      </c>
      <c r="S58" s="48" t="str">
        <f t="shared" si="4"/>
        <v/>
      </c>
      <c r="T58" s="48" t="str">
        <f t="shared" si="5"/>
        <v/>
      </c>
      <c r="U58" s="48" t="str">
        <f t="shared" si="6"/>
        <v/>
      </c>
      <c r="V58" s="48" t="str">
        <f t="shared" si="7"/>
        <v/>
      </c>
      <c r="W58" s="48" t="str">
        <f t="shared" si="8"/>
        <v/>
      </c>
      <c r="X58" s="48" t="str">
        <f t="shared" si="9"/>
        <v/>
      </c>
      <c r="Y58" s="48" t="str">
        <f t="shared" si="10"/>
        <v/>
      </c>
      <c r="Z58" s="48" t="str">
        <f t="shared" si="11"/>
        <v/>
      </c>
      <c r="AA58" s="74" t="str">
        <f t="shared" si="12"/>
        <v/>
      </c>
      <c r="AB58" s="43" t="str">
        <f t="shared" si="13"/>
        <v/>
      </c>
      <c r="AD58" s="23" t="str">
        <f t="shared" si="14"/>
        <v/>
      </c>
    </row>
    <row r="59" spans="1:30" x14ac:dyDescent="0.2">
      <c r="A59" s="29">
        <v>55</v>
      </c>
      <c r="B59" s="30" t="str">
        <f>IFERROR(IF(ＤＬシート!$T56="","",ＤＬシート!$T56),"")</f>
        <v/>
      </c>
      <c r="C59" s="30" t="str">
        <f>IFERROR(IF(ＤＬシート!$S56="","",ＤＬシート!$S56),"")</f>
        <v/>
      </c>
      <c r="D59" s="30" t="str">
        <f>IFERROR(IF(ＤＬシート!$E56="","","○"),"")</f>
        <v/>
      </c>
      <c r="E59" s="30" t="str">
        <f>IFERROR(IF(ＤＬシート!$H56="","",(LEFT(ＤＬシート!$H56,FIND(" ",ＤＬシート!$H56)-1))),"")</f>
        <v/>
      </c>
      <c r="F59" s="30" t="str">
        <f>IFERROR(IF(ＤＬシート!$H56="","",(RIGHT(ＤＬシート!$H56,LEN(ＤＬシート!$H56)-FIND(" ",ＤＬシート!$H56)))),"")</f>
        <v/>
      </c>
      <c r="G59" s="30" t="str">
        <f>IFERROR(IF(ＤＬシート!$I56="","",(LEFT(ＤＬシート!$I56,FIND(" ",ＤＬシート!$I56)-1))),"")</f>
        <v/>
      </c>
      <c r="H59" s="30" t="str">
        <f>IFERROR(IF(ＤＬシート!$I56="","",(RIGHT(ＤＬシート!$I56,LEN(ＤＬシート!$I56)-FIND(" ",ＤＬシート!$I56)))),"")</f>
        <v/>
      </c>
      <c r="I59" s="30" t="str">
        <f>IFERROR(IF(ＤＬシート!$K56="","",ＤＬシート!$K56),"")</f>
        <v/>
      </c>
      <c r="J59" s="30" t="str">
        <f>IFERROR(IF(ＤＬシート!$M56="","",ＤＬシート!$M56),"")</f>
        <v/>
      </c>
      <c r="K59" s="30" t="str">
        <f>IFERROR(IF(ＤＬシート!$U56="","",LEFT(ＤＬシート!$U56,1)),"")</f>
        <v/>
      </c>
      <c r="L59" s="40" t="str">
        <f>IFERROR(IF(ＤＬシート!$V56="","",LEFT(ＤＬシート!$V56,1)),"")</f>
        <v/>
      </c>
      <c r="M59" s="40" t="str">
        <f>IFERROR(IF(ＤＬシート!$AD56="","",ＤＬシート!$AD56),"")</f>
        <v/>
      </c>
      <c r="N59" s="43" t="str">
        <f>IFERROR(IF(ＤＬシート!$AC56="","",ＤＬシート!$AC56),"")</f>
        <v/>
      </c>
      <c r="O59" s="23">
        <f t="shared" si="0"/>
        <v>55</v>
      </c>
      <c r="P59" s="47" t="str">
        <f t="shared" si="1"/>
        <v/>
      </c>
      <c r="Q59" s="48" t="str">
        <f t="shared" si="15"/>
        <v/>
      </c>
      <c r="R59" s="48" t="str">
        <f t="shared" si="3"/>
        <v/>
      </c>
      <c r="S59" s="48" t="str">
        <f t="shared" si="4"/>
        <v/>
      </c>
      <c r="T59" s="48" t="str">
        <f t="shared" si="5"/>
        <v/>
      </c>
      <c r="U59" s="48" t="str">
        <f t="shared" si="6"/>
        <v/>
      </c>
      <c r="V59" s="48" t="str">
        <f t="shared" si="7"/>
        <v/>
      </c>
      <c r="W59" s="48" t="str">
        <f t="shared" si="8"/>
        <v/>
      </c>
      <c r="X59" s="48" t="str">
        <f t="shared" si="9"/>
        <v/>
      </c>
      <c r="Y59" s="48" t="str">
        <f t="shared" si="10"/>
        <v/>
      </c>
      <c r="Z59" s="48" t="str">
        <f t="shared" si="11"/>
        <v/>
      </c>
      <c r="AA59" s="74" t="str">
        <f t="shared" si="12"/>
        <v/>
      </c>
      <c r="AB59" s="43" t="str">
        <f t="shared" si="13"/>
        <v/>
      </c>
      <c r="AD59" s="23" t="str">
        <f t="shared" si="14"/>
        <v/>
      </c>
    </row>
    <row r="60" spans="1:30" x14ac:dyDescent="0.2">
      <c r="A60" s="29">
        <v>56</v>
      </c>
      <c r="B60" s="30" t="str">
        <f>IFERROR(IF(ＤＬシート!$T57="","",ＤＬシート!$T57),"")</f>
        <v/>
      </c>
      <c r="C60" s="30" t="str">
        <f>IFERROR(IF(ＤＬシート!$S57="","",ＤＬシート!$S57),"")</f>
        <v/>
      </c>
      <c r="D60" s="30" t="str">
        <f>IFERROR(IF(ＤＬシート!$E57="","","○"),"")</f>
        <v/>
      </c>
      <c r="E60" s="30" t="str">
        <f>IFERROR(IF(ＤＬシート!$H57="","",(LEFT(ＤＬシート!$H57,FIND(" ",ＤＬシート!$H57)-1))),"")</f>
        <v/>
      </c>
      <c r="F60" s="30" t="str">
        <f>IFERROR(IF(ＤＬシート!$H57="","",(RIGHT(ＤＬシート!$H57,LEN(ＤＬシート!$H57)-FIND(" ",ＤＬシート!$H57)))),"")</f>
        <v/>
      </c>
      <c r="G60" s="30" t="str">
        <f>IFERROR(IF(ＤＬシート!$I57="","",(LEFT(ＤＬシート!$I57,FIND(" ",ＤＬシート!$I57)-1))),"")</f>
        <v/>
      </c>
      <c r="H60" s="30" t="str">
        <f>IFERROR(IF(ＤＬシート!$I57="","",(RIGHT(ＤＬシート!$I57,LEN(ＤＬシート!$I57)-FIND(" ",ＤＬシート!$I57)))),"")</f>
        <v/>
      </c>
      <c r="I60" s="30" t="str">
        <f>IFERROR(IF(ＤＬシート!$K57="","",ＤＬシート!$K57),"")</f>
        <v/>
      </c>
      <c r="J60" s="30" t="str">
        <f>IFERROR(IF(ＤＬシート!$M57="","",ＤＬシート!$M57),"")</f>
        <v/>
      </c>
      <c r="K60" s="30" t="str">
        <f>IFERROR(IF(ＤＬシート!$U57="","",LEFT(ＤＬシート!$U57,1)),"")</f>
        <v/>
      </c>
      <c r="L60" s="40" t="str">
        <f>IFERROR(IF(ＤＬシート!$V57="","",LEFT(ＤＬシート!$V57,1)),"")</f>
        <v/>
      </c>
      <c r="M60" s="40" t="str">
        <f>IFERROR(IF(ＤＬシート!$AD57="","",ＤＬシート!$AD57),"")</f>
        <v/>
      </c>
      <c r="N60" s="43" t="str">
        <f>IFERROR(IF(ＤＬシート!$AC57="","",ＤＬシート!$AC57),"")</f>
        <v/>
      </c>
      <c r="O60" s="23">
        <f t="shared" si="0"/>
        <v>56</v>
      </c>
      <c r="P60" s="47" t="str">
        <f t="shared" si="1"/>
        <v/>
      </c>
      <c r="Q60" s="48" t="str">
        <f t="shared" si="15"/>
        <v/>
      </c>
      <c r="R60" s="48" t="str">
        <f t="shared" si="3"/>
        <v/>
      </c>
      <c r="S60" s="48" t="str">
        <f t="shared" si="4"/>
        <v/>
      </c>
      <c r="T60" s="48" t="str">
        <f t="shared" si="5"/>
        <v/>
      </c>
      <c r="U60" s="48" t="str">
        <f t="shared" si="6"/>
        <v/>
      </c>
      <c r="V60" s="48" t="str">
        <f t="shared" si="7"/>
        <v/>
      </c>
      <c r="W60" s="48" t="str">
        <f t="shared" si="8"/>
        <v/>
      </c>
      <c r="X60" s="48" t="str">
        <f t="shared" si="9"/>
        <v/>
      </c>
      <c r="Y60" s="48" t="str">
        <f t="shared" si="10"/>
        <v/>
      </c>
      <c r="Z60" s="48" t="str">
        <f t="shared" si="11"/>
        <v/>
      </c>
      <c r="AA60" s="74" t="str">
        <f t="shared" si="12"/>
        <v/>
      </c>
      <c r="AB60" s="43" t="str">
        <f t="shared" si="13"/>
        <v/>
      </c>
      <c r="AD60" s="23" t="str">
        <f t="shared" si="14"/>
        <v/>
      </c>
    </row>
    <row r="61" spans="1:30" x14ac:dyDescent="0.2">
      <c r="A61" s="29">
        <v>57</v>
      </c>
      <c r="B61" s="30" t="str">
        <f>IFERROR(IF(ＤＬシート!$T58="","",ＤＬシート!$T58),"")</f>
        <v/>
      </c>
      <c r="C61" s="30" t="str">
        <f>IFERROR(IF(ＤＬシート!$S58="","",ＤＬシート!$S58),"")</f>
        <v/>
      </c>
      <c r="D61" s="30" t="str">
        <f>IFERROR(IF(ＤＬシート!$E58="","","○"),"")</f>
        <v/>
      </c>
      <c r="E61" s="30" t="str">
        <f>IFERROR(IF(ＤＬシート!$H58="","",(LEFT(ＤＬシート!$H58,FIND(" ",ＤＬシート!$H58)-1))),"")</f>
        <v/>
      </c>
      <c r="F61" s="30" t="str">
        <f>IFERROR(IF(ＤＬシート!$H58="","",(RIGHT(ＤＬシート!$H58,LEN(ＤＬシート!$H58)-FIND(" ",ＤＬシート!$H58)))),"")</f>
        <v/>
      </c>
      <c r="G61" s="30" t="str">
        <f>IFERROR(IF(ＤＬシート!$I58="","",(LEFT(ＤＬシート!$I58,FIND(" ",ＤＬシート!$I58)-1))),"")</f>
        <v/>
      </c>
      <c r="H61" s="30" t="str">
        <f>IFERROR(IF(ＤＬシート!$I58="","",(RIGHT(ＤＬシート!$I58,LEN(ＤＬシート!$I58)-FIND(" ",ＤＬシート!$I58)))),"")</f>
        <v/>
      </c>
      <c r="I61" s="30" t="str">
        <f>IFERROR(IF(ＤＬシート!$K58="","",ＤＬシート!$K58),"")</f>
        <v/>
      </c>
      <c r="J61" s="30" t="str">
        <f>IFERROR(IF(ＤＬシート!$M58="","",ＤＬシート!$M58),"")</f>
        <v/>
      </c>
      <c r="K61" s="30" t="str">
        <f>IFERROR(IF(ＤＬシート!$U58="","",LEFT(ＤＬシート!$U58,1)),"")</f>
        <v/>
      </c>
      <c r="L61" s="40" t="str">
        <f>IFERROR(IF(ＤＬシート!$V58="","",LEFT(ＤＬシート!$V58,1)),"")</f>
        <v/>
      </c>
      <c r="M61" s="40" t="str">
        <f>IFERROR(IF(ＤＬシート!$AD58="","",ＤＬシート!$AD58),"")</f>
        <v/>
      </c>
      <c r="N61" s="43" t="str">
        <f>IFERROR(IF(ＤＬシート!$AC58="","",ＤＬシート!$AC58),"")</f>
        <v/>
      </c>
      <c r="O61" s="23">
        <f t="shared" si="0"/>
        <v>57</v>
      </c>
      <c r="P61" s="47" t="str">
        <f t="shared" si="1"/>
        <v/>
      </c>
      <c r="Q61" s="48" t="str">
        <f t="shared" si="15"/>
        <v/>
      </c>
      <c r="R61" s="48" t="str">
        <f t="shared" si="3"/>
        <v/>
      </c>
      <c r="S61" s="48" t="str">
        <f t="shared" si="4"/>
        <v/>
      </c>
      <c r="T61" s="48" t="str">
        <f t="shared" si="5"/>
        <v/>
      </c>
      <c r="U61" s="48" t="str">
        <f t="shared" si="6"/>
        <v/>
      </c>
      <c r="V61" s="48" t="str">
        <f t="shared" si="7"/>
        <v/>
      </c>
      <c r="W61" s="48" t="str">
        <f t="shared" si="8"/>
        <v/>
      </c>
      <c r="X61" s="48" t="str">
        <f t="shared" si="9"/>
        <v/>
      </c>
      <c r="Y61" s="48" t="str">
        <f t="shared" si="10"/>
        <v/>
      </c>
      <c r="Z61" s="48" t="str">
        <f t="shared" si="11"/>
        <v/>
      </c>
      <c r="AA61" s="74" t="str">
        <f t="shared" si="12"/>
        <v/>
      </c>
      <c r="AB61" s="43" t="str">
        <f t="shared" si="13"/>
        <v/>
      </c>
      <c r="AD61" s="23" t="str">
        <f t="shared" si="14"/>
        <v/>
      </c>
    </row>
    <row r="62" spans="1:30" x14ac:dyDescent="0.2">
      <c r="A62" s="29">
        <v>58</v>
      </c>
      <c r="B62" s="30" t="str">
        <f>IFERROR(IF(ＤＬシート!$T59="","",ＤＬシート!$T59),"")</f>
        <v/>
      </c>
      <c r="C62" s="30" t="str">
        <f>IFERROR(IF(ＤＬシート!$S59="","",ＤＬシート!$S59),"")</f>
        <v/>
      </c>
      <c r="D62" s="30" t="str">
        <f>IFERROR(IF(ＤＬシート!$E59="","","○"),"")</f>
        <v/>
      </c>
      <c r="E62" s="30" t="str">
        <f>IFERROR(IF(ＤＬシート!$H59="","",(LEFT(ＤＬシート!$H59,FIND(" ",ＤＬシート!$H59)-1))),"")</f>
        <v/>
      </c>
      <c r="F62" s="30" t="str">
        <f>IFERROR(IF(ＤＬシート!$H59="","",(RIGHT(ＤＬシート!$H59,LEN(ＤＬシート!$H59)-FIND(" ",ＤＬシート!$H59)))),"")</f>
        <v/>
      </c>
      <c r="G62" s="30" t="str">
        <f>IFERROR(IF(ＤＬシート!$I59="","",(LEFT(ＤＬシート!$I59,FIND(" ",ＤＬシート!$I59)-1))),"")</f>
        <v/>
      </c>
      <c r="H62" s="30" t="str">
        <f>IFERROR(IF(ＤＬシート!$I59="","",(RIGHT(ＤＬシート!$I59,LEN(ＤＬシート!$I59)-FIND(" ",ＤＬシート!$I59)))),"")</f>
        <v/>
      </c>
      <c r="I62" s="30" t="str">
        <f>IFERROR(IF(ＤＬシート!$K59="","",ＤＬシート!$K59),"")</f>
        <v/>
      </c>
      <c r="J62" s="30" t="str">
        <f>IFERROR(IF(ＤＬシート!$M59="","",ＤＬシート!$M59),"")</f>
        <v/>
      </c>
      <c r="K62" s="30" t="str">
        <f>IFERROR(IF(ＤＬシート!$U59="","",LEFT(ＤＬシート!$U59,1)),"")</f>
        <v/>
      </c>
      <c r="L62" s="40" t="str">
        <f>IFERROR(IF(ＤＬシート!$V59="","",LEFT(ＤＬシート!$V59,1)),"")</f>
        <v/>
      </c>
      <c r="M62" s="40" t="str">
        <f>IFERROR(IF(ＤＬシート!$AD59="","",ＤＬシート!$AD59),"")</f>
        <v/>
      </c>
      <c r="N62" s="43" t="str">
        <f>IFERROR(IF(ＤＬシート!$AC59="","",ＤＬシート!$AC59),"")</f>
        <v/>
      </c>
      <c r="O62" s="23">
        <f t="shared" si="0"/>
        <v>58</v>
      </c>
      <c r="P62" s="47" t="str">
        <f t="shared" si="1"/>
        <v/>
      </c>
      <c r="Q62" s="48" t="str">
        <f t="shared" si="15"/>
        <v/>
      </c>
      <c r="R62" s="48" t="str">
        <f t="shared" si="3"/>
        <v/>
      </c>
      <c r="S62" s="48" t="str">
        <f t="shared" si="4"/>
        <v/>
      </c>
      <c r="T62" s="48" t="str">
        <f t="shared" si="5"/>
        <v/>
      </c>
      <c r="U62" s="48" t="str">
        <f t="shared" si="6"/>
        <v/>
      </c>
      <c r="V62" s="48" t="str">
        <f t="shared" si="7"/>
        <v/>
      </c>
      <c r="W62" s="48" t="str">
        <f t="shared" si="8"/>
        <v/>
      </c>
      <c r="X62" s="48" t="str">
        <f t="shared" si="9"/>
        <v/>
      </c>
      <c r="Y62" s="48" t="str">
        <f t="shared" si="10"/>
        <v/>
      </c>
      <c r="Z62" s="48" t="str">
        <f t="shared" si="11"/>
        <v/>
      </c>
      <c r="AA62" s="74" t="str">
        <f t="shared" si="12"/>
        <v/>
      </c>
      <c r="AB62" s="43" t="str">
        <f t="shared" si="13"/>
        <v/>
      </c>
      <c r="AD62" s="23" t="str">
        <f t="shared" si="14"/>
        <v/>
      </c>
    </row>
    <row r="63" spans="1:30" x14ac:dyDescent="0.2">
      <c r="A63" s="29">
        <v>59</v>
      </c>
      <c r="B63" s="30" t="str">
        <f>IFERROR(IF(ＤＬシート!$T60="","",ＤＬシート!$T60),"")</f>
        <v/>
      </c>
      <c r="C63" s="30" t="str">
        <f>IFERROR(IF(ＤＬシート!$S60="","",ＤＬシート!$S60),"")</f>
        <v/>
      </c>
      <c r="D63" s="30" t="str">
        <f>IFERROR(IF(ＤＬシート!$E60="","","○"),"")</f>
        <v/>
      </c>
      <c r="E63" s="30" t="str">
        <f>IFERROR(IF(ＤＬシート!$H60="","",(LEFT(ＤＬシート!$H60,FIND(" ",ＤＬシート!$H60)-1))),"")</f>
        <v/>
      </c>
      <c r="F63" s="30" t="str">
        <f>IFERROR(IF(ＤＬシート!$H60="","",(RIGHT(ＤＬシート!$H60,LEN(ＤＬシート!$H60)-FIND(" ",ＤＬシート!$H60)))),"")</f>
        <v/>
      </c>
      <c r="G63" s="30" t="str">
        <f>IFERROR(IF(ＤＬシート!$I60="","",(LEFT(ＤＬシート!$I60,FIND(" ",ＤＬシート!$I60)-1))),"")</f>
        <v/>
      </c>
      <c r="H63" s="30" t="str">
        <f>IFERROR(IF(ＤＬシート!$I60="","",(RIGHT(ＤＬシート!$I60,LEN(ＤＬシート!$I60)-FIND(" ",ＤＬシート!$I60)))),"")</f>
        <v/>
      </c>
      <c r="I63" s="30" t="str">
        <f>IFERROR(IF(ＤＬシート!$K60="","",ＤＬシート!$K60),"")</f>
        <v/>
      </c>
      <c r="J63" s="30" t="str">
        <f>IFERROR(IF(ＤＬシート!$M60="","",ＤＬシート!$M60),"")</f>
        <v/>
      </c>
      <c r="K63" s="30" t="str">
        <f>IFERROR(IF(ＤＬシート!$U60="","",LEFT(ＤＬシート!$U60,1)),"")</f>
        <v/>
      </c>
      <c r="L63" s="40" t="str">
        <f>IFERROR(IF(ＤＬシート!$V60="","",LEFT(ＤＬシート!$V60,1)),"")</f>
        <v/>
      </c>
      <c r="M63" s="40" t="str">
        <f>IFERROR(IF(ＤＬシート!$AD60="","",ＤＬシート!$AD60),"")</f>
        <v/>
      </c>
      <c r="N63" s="43" t="str">
        <f>IFERROR(IF(ＤＬシート!$AC60="","",ＤＬシート!$AC60),"")</f>
        <v/>
      </c>
      <c r="O63" s="23">
        <f t="shared" si="0"/>
        <v>59</v>
      </c>
      <c r="P63" s="47" t="str">
        <f t="shared" si="1"/>
        <v/>
      </c>
      <c r="Q63" s="48" t="str">
        <f t="shared" si="15"/>
        <v/>
      </c>
      <c r="R63" s="48" t="str">
        <f t="shared" si="3"/>
        <v/>
      </c>
      <c r="S63" s="48" t="str">
        <f t="shared" si="4"/>
        <v/>
      </c>
      <c r="T63" s="48" t="str">
        <f t="shared" si="5"/>
        <v/>
      </c>
      <c r="U63" s="48" t="str">
        <f t="shared" si="6"/>
        <v/>
      </c>
      <c r="V63" s="48" t="str">
        <f t="shared" si="7"/>
        <v/>
      </c>
      <c r="W63" s="48" t="str">
        <f t="shared" si="8"/>
        <v/>
      </c>
      <c r="X63" s="48" t="str">
        <f t="shared" si="9"/>
        <v/>
      </c>
      <c r="Y63" s="48" t="str">
        <f t="shared" si="10"/>
        <v/>
      </c>
      <c r="Z63" s="48" t="str">
        <f t="shared" si="11"/>
        <v/>
      </c>
      <c r="AA63" s="74" t="str">
        <f t="shared" si="12"/>
        <v/>
      </c>
      <c r="AB63" s="43" t="str">
        <f t="shared" si="13"/>
        <v/>
      </c>
      <c r="AD63" s="23" t="str">
        <f t="shared" si="14"/>
        <v/>
      </c>
    </row>
    <row r="64" spans="1:30" x14ac:dyDescent="0.2">
      <c r="A64" s="29">
        <v>60</v>
      </c>
      <c r="B64" s="30" t="str">
        <f>IFERROR(IF(ＤＬシート!$T61="","",ＤＬシート!$T61),"")</f>
        <v/>
      </c>
      <c r="C64" s="30" t="str">
        <f>IFERROR(IF(ＤＬシート!$S61="","",ＤＬシート!$S61),"")</f>
        <v/>
      </c>
      <c r="D64" s="30" t="str">
        <f>IFERROR(IF(ＤＬシート!$E61="","","○"),"")</f>
        <v/>
      </c>
      <c r="E64" s="30" t="str">
        <f>IFERROR(IF(ＤＬシート!$H61="","",(LEFT(ＤＬシート!$H61,FIND(" ",ＤＬシート!$H61)-1))),"")</f>
        <v/>
      </c>
      <c r="F64" s="30" t="str">
        <f>IFERROR(IF(ＤＬシート!$H61="","",(RIGHT(ＤＬシート!$H61,LEN(ＤＬシート!$H61)-FIND(" ",ＤＬシート!$H61)))),"")</f>
        <v/>
      </c>
      <c r="G64" s="30" t="str">
        <f>IFERROR(IF(ＤＬシート!$I61="","",(LEFT(ＤＬシート!$I61,FIND(" ",ＤＬシート!$I61)-1))),"")</f>
        <v/>
      </c>
      <c r="H64" s="30" t="str">
        <f>IFERROR(IF(ＤＬシート!$I61="","",(RIGHT(ＤＬシート!$I61,LEN(ＤＬシート!$I61)-FIND(" ",ＤＬシート!$I61)))),"")</f>
        <v/>
      </c>
      <c r="I64" s="30" t="str">
        <f>IFERROR(IF(ＤＬシート!$K61="","",ＤＬシート!$K61),"")</f>
        <v/>
      </c>
      <c r="J64" s="30" t="str">
        <f>IFERROR(IF(ＤＬシート!$M61="","",ＤＬシート!$M61),"")</f>
        <v/>
      </c>
      <c r="K64" s="30" t="str">
        <f>IFERROR(IF(ＤＬシート!$U61="","",LEFT(ＤＬシート!$U61,1)),"")</f>
        <v/>
      </c>
      <c r="L64" s="40" t="str">
        <f>IFERROR(IF(ＤＬシート!$V61="","",LEFT(ＤＬシート!$V61,1)),"")</f>
        <v/>
      </c>
      <c r="M64" s="40" t="str">
        <f>IFERROR(IF(ＤＬシート!$AD61="","",ＤＬシート!$AD61),"")</f>
        <v/>
      </c>
      <c r="N64" s="43" t="str">
        <f>IFERROR(IF(ＤＬシート!$AC61="","",ＤＬシート!$AC61),"")</f>
        <v/>
      </c>
      <c r="O64" s="23">
        <f t="shared" si="0"/>
        <v>60</v>
      </c>
      <c r="P64" s="47" t="str">
        <f t="shared" si="1"/>
        <v/>
      </c>
      <c r="Q64" s="48" t="str">
        <f t="shared" si="15"/>
        <v/>
      </c>
      <c r="R64" s="48" t="str">
        <f t="shared" si="3"/>
        <v/>
      </c>
      <c r="S64" s="48" t="str">
        <f t="shared" si="4"/>
        <v/>
      </c>
      <c r="T64" s="48" t="str">
        <f t="shared" si="5"/>
        <v/>
      </c>
      <c r="U64" s="48" t="str">
        <f t="shared" si="6"/>
        <v/>
      </c>
      <c r="V64" s="48" t="str">
        <f t="shared" si="7"/>
        <v/>
      </c>
      <c r="W64" s="48" t="str">
        <f t="shared" si="8"/>
        <v/>
      </c>
      <c r="X64" s="48" t="str">
        <f t="shared" si="9"/>
        <v/>
      </c>
      <c r="Y64" s="48" t="str">
        <f t="shared" si="10"/>
        <v/>
      </c>
      <c r="Z64" s="48" t="str">
        <f t="shared" si="11"/>
        <v/>
      </c>
      <c r="AA64" s="74" t="str">
        <f t="shared" si="12"/>
        <v/>
      </c>
      <c r="AB64" s="43" t="str">
        <f t="shared" si="13"/>
        <v/>
      </c>
      <c r="AD64" s="23" t="str">
        <f t="shared" si="14"/>
        <v/>
      </c>
    </row>
    <row r="65" spans="1:30" x14ac:dyDescent="0.2">
      <c r="A65" s="29">
        <v>61</v>
      </c>
      <c r="B65" s="30" t="str">
        <f>IFERROR(IF(ＤＬシート!$T62="","",ＤＬシート!$T62),"")</f>
        <v/>
      </c>
      <c r="C65" s="30" t="str">
        <f>IFERROR(IF(ＤＬシート!$S62="","",ＤＬシート!$S62),"")</f>
        <v/>
      </c>
      <c r="D65" s="30" t="str">
        <f>IFERROR(IF(ＤＬシート!$E62="","","○"),"")</f>
        <v/>
      </c>
      <c r="E65" s="30" t="str">
        <f>IFERROR(IF(ＤＬシート!$H62="","",(LEFT(ＤＬシート!$H62,FIND(" ",ＤＬシート!$H62)-1))),"")</f>
        <v/>
      </c>
      <c r="F65" s="30" t="str">
        <f>IFERROR(IF(ＤＬシート!$H62="","",(RIGHT(ＤＬシート!$H62,LEN(ＤＬシート!$H62)-FIND(" ",ＤＬシート!$H62)))),"")</f>
        <v/>
      </c>
      <c r="G65" s="30" t="str">
        <f>IFERROR(IF(ＤＬシート!$I62="","",(LEFT(ＤＬシート!$I62,FIND(" ",ＤＬシート!$I62)-1))),"")</f>
        <v/>
      </c>
      <c r="H65" s="30" t="str">
        <f>IFERROR(IF(ＤＬシート!$I62="","",(RIGHT(ＤＬシート!$I62,LEN(ＤＬシート!$I62)-FIND(" ",ＤＬシート!$I62)))),"")</f>
        <v/>
      </c>
      <c r="I65" s="30" t="str">
        <f>IFERROR(IF(ＤＬシート!$K62="","",ＤＬシート!$K62),"")</f>
        <v/>
      </c>
      <c r="J65" s="30" t="str">
        <f>IFERROR(IF(ＤＬシート!$M62="","",ＤＬシート!$M62),"")</f>
        <v/>
      </c>
      <c r="K65" s="30" t="str">
        <f>IFERROR(IF(ＤＬシート!$U62="","",LEFT(ＤＬシート!$U62,1)),"")</f>
        <v/>
      </c>
      <c r="L65" s="40" t="str">
        <f>IFERROR(IF(ＤＬシート!$V62="","",LEFT(ＤＬシート!$V62,1)),"")</f>
        <v/>
      </c>
      <c r="M65" s="40" t="str">
        <f>IFERROR(IF(ＤＬシート!$AD62="","",ＤＬシート!$AD62),"")</f>
        <v/>
      </c>
      <c r="N65" s="43" t="str">
        <f>IFERROR(IF(ＤＬシート!$AC62="","",ＤＬシート!$AC62),"")</f>
        <v/>
      </c>
      <c r="O65" s="23">
        <f t="shared" si="0"/>
        <v>61</v>
      </c>
      <c r="P65" s="47" t="str">
        <f t="shared" si="1"/>
        <v/>
      </c>
      <c r="Q65" s="48" t="str">
        <f t="shared" si="15"/>
        <v/>
      </c>
      <c r="R65" s="48" t="str">
        <f t="shared" si="3"/>
        <v/>
      </c>
      <c r="S65" s="48" t="str">
        <f t="shared" si="4"/>
        <v/>
      </c>
      <c r="T65" s="48" t="str">
        <f t="shared" si="5"/>
        <v/>
      </c>
      <c r="U65" s="48" t="str">
        <f t="shared" si="6"/>
        <v/>
      </c>
      <c r="V65" s="48" t="str">
        <f t="shared" si="7"/>
        <v/>
      </c>
      <c r="W65" s="48" t="str">
        <f t="shared" si="8"/>
        <v/>
      </c>
      <c r="X65" s="48" t="str">
        <f t="shared" si="9"/>
        <v/>
      </c>
      <c r="Y65" s="48" t="str">
        <f t="shared" si="10"/>
        <v/>
      </c>
      <c r="Z65" s="48" t="str">
        <f t="shared" si="11"/>
        <v/>
      </c>
      <c r="AA65" s="74" t="str">
        <f t="shared" si="12"/>
        <v/>
      </c>
      <c r="AB65" s="43" t="str">
        <f t="shared" si="13"/>
        <v/>
      </c>
      <c r="AD65" s="23" t="str">
        <f t="shared" si="14"/>
        <v/>
      </c>
    </row>
    <row r="66" spans="1:30" x14ac:dyDescent="0.2">
      <c r="A66" s="29">
        <v>62</v>
      </c>
      <c r="B66" s="30" t="str">
        <f>IFERROR(IF(ＤＬシート!$T63="","",ＤＬシート!$T63),"")</f>
        <v/>
      </c>
      <c r="C66" s="30" t="str">
        <f>IFERROR(IF(ＤＬシート!$S63="","",ＤＬシート!$S63),"")</f>
        <v/>
      </c>
      <c r="D66" s="30" t="str">
        <f>IFERROR(IF(ＤＬシート!$E63="","","○"),"")</f>
        <v/>
      </c>
      <c r="E66" s="30" t="str">
        <f>IFERROR(IF(ＤＬシート!$H63="","",(LEFT(ＤＬシート!$H63,FIND(" ",ＤＬシート!$H63)-1))),"")</f>
        <v/>
      </c>
      <c r="F66" s="30" t="str">
        <f>IFERROR(IF(ＤＬシート!$H63="","",(RIGHT(ＤＬシート!$H63,LEN(ＤＬシート!$H63)-FIND(" ",ＤＬシート!$H63)))),"")</f>
        <v/>
      </c>
      <c r="G66" s="30" t="str">
        <f>IFERROR(IF(ＤＬシート!$I63="","",(LEFT(ＤＬシート!$I63,FIND(" ",ＤＬシート!$I63)-1))),"")</f>
        <v/>
      </c>
      <c r="H66" s="30" t="str">
        <f>IFERROR(IF(ＤＬシート!$I63="","",(RIGHT(ＤＬシート!$I63,LEN(ＤＬシート!$I63)-FIND(" ",ＤＬシート!$I63)))),"")</f>
        <v/>
      </c>
      <c r="I66" s="30" t="str">
        <f>IFERROR(IF(ＤＬシート!$K63="","",ＤＬシート!$K63),"")</f>
        <v/>
      </c>
      <c r="J66" s="30" t="str">
        <f>IFERROR(IF(ＤＬシート!$M63="","",ＤＬシート!$M63),"")</f>
        <v/>
      </c>
      <c r="K66" s="30" t="str">
        <f>IFERROR(IF(ＤＬシート!$U63="","",LEFT(ＤＬシート!$U63,1)),"")</f>
        <v/>
      </c>
      <c r="L66" s="40" t="str">
        <f>IFERROR(IF(ＤＬシート!$V63="","",LEFT(ＤＬシート!$V63,1)),"")</f>
        <v/>
      </c>
      <c r="M66" s="40" t="str">
        <f>IFERROR(IF(ＤＬシート!$AD63="","",ＤＬシート!$AD63),"")</f>
        <v/>
      </c>
      <c r="N66" s="43" t="str">
        <f>IFERROR(IF(ＤＬシート!$AC63="","",ＤＬシート!$AC63),"")</f>
        <v/>
      </c>
      <c r="O66" s="23">
        <f t="shared" si="0"/>
        <v>62</v>
      </c>
      <c r="P66" s="47" t="str">
        <f t="shared" si="1"/>
        <v/>
      </c>
      <c r="Q66" s="48" t="str">
        <f t="shared" si="15"/>
        <v/>
      </c>
      <c r="R66" s="48" t="str">
        <f t="shared" si="3"/>
        <v/>
      </c>
      <c r="S66" s="48" t="str">
        <f t="shared" si="4"/>
        <v/>
      </c>
      <c r="T66" s="48" t="str">
        <f t="shared" si="5"/>
        <v/>
      </c>
      <c r="U66" s="48" t="str">
        <f t="shared" si="6"/>
        <v/>
      </c>
      <c r="V66" s="48" t="str">
        <f t="shared" si="7"/>
        <v/>
      </c>
      <c r="W66" s="48" t="str">
        <f t="shared" si="8"/>
        <v/>
      </c>
      <c r="X66" s="48" t="str">
        <f t="shared" si="9"/>
        <v/>
      </c>
      <c r="Y66" s="48" t="str">
        <f t="shared" si="10"/>
        <v/>
      </c>
      <c r="Z66" s="48" t="str">
        <f t="shared" si="11"/>
        <v/>
      </c>
      <c r="AA66" s="74" t="str">
        <f t="shared" si="12"/>
        <v/>
      </c>
      <c r="AB66" s="43" t="str">
        <f t="shared" si="13"/>
        <v/>
      </c>
      <c r="AD66" s="23" t="str">
        <f t="shared" si="14"/>
        <v/>
      </c>
    </row>
    <row r="67" spans="1:30" x14ac:dyDescent="0.2">
      <c r="A67" s="29">
        <v>63</v>
      </c>
      <c r="B67" s="30" t="str">
        <f>IFERROR(IF(ＤＬシート!$T64="","",ＤＬシート!$T64),"")</f>
        <v/>
      </c>
      <c r="C67" s="30" t="str">
        <f>IFERROR(IF(ＤＬシート!$S64="","",ＤＬシート!$S64),"")</f>
        <v/>
      </c>
      <c r="D67" s="30" t="str">
        <f>IFERROR(IF(ＤＬシート!$E64="","","○"),"")</f>
        <v/>
      </c>
      <c r="E67" s="30" t="str">
        <f>IFERROR(IF(ＤＬシート!$H64="","",(LEFT(ＤＬシート!$H64,FIND(" ",ＤＬシート!$H64)-1))),"")</f>
        <v/>
      </c>
      <c r="F67" s="30" t="str">
        <f>IFERROR(IF(ＤＬシート!$H64="","",(RIGHT(ＤＬシート!$H64,LEN(ＤＬシート!$H64)-FIND(" ",ＤＬシート!$H64)))),"")</f>
        <v/>
      </c>
      <c r="G67" s="30" t="str">
        <f>IFERROR(IF(ＤＬシート!$I64="","",(LEFT(ＤＬシート!$I64,FIND(" ",ＤＬシート!$I64)-1))),"")</f>
        <v/>
      </c>
      <c r="H67" s="30" t="str">
        <f>IFERROR(IF(ＤＬシート!$I64="","",(RIGHT(ＤＬシート!$I64,LEN(ＤＬシート!$I64)-FIND(" ",ＤＬシート!$I64)))),"")</f>
        <v/>
      </c>
      <c r="I67" s="30" t="str">
        <f>IFERROR(IF(ＤＬシート!$K64="","",ＤＬシート!$K64),"")</f>
        <v/>
      </c>
      <c r="J67" s="30" t="str">
        <f>IFERROR(IF(ＤＬシート!$M64="","",ＤＬシート!$M64),"")</f>
        <v/>
      </c>
      <c r="K67" s="30" t="str">
        <f>IFERROR(IF(ＤＬシート!$U64="","",LEFT(ＤＬシート!$U64,1)),"")</f>
        <v/>
      </c>
      <c r="L67" s="40" t="str">
        <f>IFERROR(IF(ＤＬシート!$V64="","",LEFT(ＤＬシート!$V64,1)),"")</f>
        <v/>
      </c>
      <c r="M67" s="40" t="str">
        <f>IFERROR(IF(ＤＬシート!$AD64="","",ＤＬシート!$AD64),"")</f>
        <v/>
      </c>
      <c r="N67" s="43" t="str">
        <f>IFERROR(IF(ＤＬシート!$AC64="","",ＤＬシート!$AC64),"")</f>
        <v/>
      </c>
      <c r="O67" s="23">
        <f t="shared" si="0"/>
        <v>63</v>
      </c>
      <c r="P67" s="47" t="str">
        <f t="shared" si="1"/>
        <v/>
      </c>
      <c r="Q67" s="48" t="str">
        <f t="shared" si="15"/>
        <v/>
      </c>
      <c r="R67" s="48" t="str">
        <f t="shared" si="3"/>
        <v/>
      </c>
      <c r="S67" s="48" t="str">
        <f t="shared" si="4"/>
        <v/>
      </c>
      <c r="T67" s="48" t="str">
        <f t="shared" si="5"/>
        <v/>
      </c>
      <c r="U67" s="48" t="str">
        <f t="shared" si="6"/>
        <v/>
      </c>
      <c r="V67" s="48" t="str">
        <f t="shared" si="7"/>
        <v/>
      </c>
      <c r="W67" s="48" t="str">
        <f t="shared" si="8"/>
        <v/>
      </c>
      <c r="X67" s="48" t="str">
        <f t="shared" si="9"/>
        <v/>
      </c>
      <c r="Y67" s="48" t="str">
        <f t="shared" si="10"/>
        <v/>
      </c>
      <c r="Z67" s="48" t="str">
        <f t="shared" si="11"/>
        <v/>
      </c>
      <c r="AA67" s="74" t="str">
        <f t="shared" si="12"/>
        <v/>
      </c>
      <c r="AB67" s="43" t="str">
        <f t="shared" si="13"/>
        <v/>
      </c>
      <c r="AD67" s="23" t="str">
        <f t="shared" si="14"/>
        <v/>
      </c>
    </row>
    <row r="68" spans="1:30" x14ac:dyDescent="0.2">
      <c r="A68" s="29">
        <v>64</v>
      </c>
      <c r="B68" s="30" t="str">
        <f>IFERROR(IF(ＤＬシート!$T65="","",ＤＬシート!$T65),"")</f>
        <v/>
      </c>
      <c r="C68" s="30" t="str">
        <f>IFERROR(IF(ＤＬシート!$S65="","",ＤＬシート!$S65),"")</f>
        <v/>
      </c>
      <c r="D68" s="30" t="str">
        <f>IFERROR(IF(ＤＬシート!$E65="","","○"),"")</f>
        <v/>
      </c>
      <c r="E68" s="30" t="str">
        <f>IFERROR(IF(ＤＬシート!$H65="","",(LEFT(ＤＬシート!$H65,FIND(" ",ＤＬシート!$H65)-1))),"")</f>
        <v/>
      </c>
      <c r="F68" s="30" t="str">
        <f>IFERROR(IF(ＤＬシート!$H65="","",(RIGHT(ＤＬシート!$H65,LEN(ＤＬシート!$H65)-FIND(" ",ＤＬシート!$H65)))),"")</f>
        <v/>
      </c>
      <c r="G68" s="30" t="str">
        <f>IFERROR(IF(ＤＬシート!$I65="","",(LEFT(ＤＬシート!$I65,FIND(" ",ＤＬシート!$I65)-1))),"")</f>
        <v/>
      </c>
      <c r="H68" s="30" t="str">
        <f>IFERROR(IF(ＤＬシート!$I65="","",(RIGHT(ＤＬシート!$I65,LEN(ＤＬシート!$I65)-FIND(" ",ＤＬシート!$I65)))),"")</f>
        <v/>
      </c>
      <c r="I68" s="30" t="str">
        <f>IFERROR(IF(ＤＬシート!$K65="","",ＤＬシート!$K65),"")</f>
        <v/>
      </c>
      <c r="J68" s="30" t="str">
        <f>IFERROR(IF(ＤＬシート!$M65="","",ＤＬシート!$M65),"")</f>
        <v/>
      </c>
      <c r="K68" s="30" t="str">
        <f>IFERROR(IF(ＤＬシート!$U65="","",LEFT(ＤＬシート!$U65,1)),"")</f>
        <v/>
      </c>
      <c r="L68" s="40" t="str">
        <f>IFERROR(IF(ＤＬシート!$V65="","",LEFT(ＤＬシート!$V65,1)),"")</f>
        <v/>
      </c>
      <c r="M68" s="40" t="str">
        <f>IFERROR(IF(ＤＬシート!$AD65="","",ＤＬシート!$AD65),"")</f>
        <v/>
      </c>
      <c r="N68" s="43" t="str">
        <f>IFERROR(IF(ＤＬシート!$AC65="","",ＤＬシート!$AC65),"")</f>
        <v/>
      </c>
      <c r="O68" s="23">
        <f t="shared" si="0"/>
        <v>64</v>
      </c>
      <c r="P68" s="47" t="str">
        <f t="shared" si="1"/>
        <v/>
      </c>
      <c r="Q68" s="48" t="str">
        <f t="shared" si="15"/>
        <v/>
      </c>
      <c r="R68" s="48" t="str">
        <f t="shared" si="3"/>
        <v/>
      </c>
      <c r="S68" s="48" t="str">
        <f t="shared" si="4"/>
        <v/>
      </c>
      <c r="T68" s="48" t="str">
        <f t="shared" si="5"/>
        <v/>
      </c>
      <c r="U68" s="48" t="str">
        <f t="shared" si="6"/>
        <v/>
      </c>
      <c r="V68" s="48" t="str">
        <f t="shared" si="7"/>
        <v/>
      </c>
      <c r="W68" s="48" t="str">
        <f t="shared" si="8"/>
        <v/>
      </c>
      <c r="X68" s="48" t="str">
        <f t="shared" si="9"/>
        <v/>
      </c>
      <c r="Y68" s="48" t="str">
        <f t="shared" si="10"/>
        <v/>
      </c>
      <c r="Z68" s="48" t="str">
        <f t="shared" si="11"/>
        <v/>
      </c>
      <c r="AA68" s="74" t="str">
        <f t="shared" si="12"/>
        <v/>
      </c>
      <c r="AB68" s="43" t="str">
        <f t="shared" si="13"/>
        <v/>
      </c>
      <c r="AD68" s="23" t="str">
        <f t="shared" si="14"/>
        <v/>
      </c>
    </row>
    <row r="69" spans="1:30" x14ac:dyDescent="0.2">
      <c r="A69" s="29">
        <v>65</v>
      </c>
      <c r="B69" s="30" t="str">
        <f>IFERROR(IF(ＤＬシート!$T66="","",ＤＬシート!$T66),"")</f>
        <v/>
      </c>
      <c r="C69" s="30" t="str">
        <f>IFERROR(IF(ＤＬシート!$S66="","",ＤＬシート!$S66),"")</f>
        <v/>
      </c>
      <c r="D69" s="30" t="str">
        <f>IFERROR(IF(ＤＬシート!$E66="","","○"),"")</f>
        <v/>
      </c>
      <c r="E69" s="30" t="str">
        <f>IFERROR(IF(ＤＬシート!$H66="","",(LEFT(ＤＬシート!$H66,FIND(" ",ＤＬシート!$H66)-1))),"")</f>
        <v/>
      </c>
      <c r="F69" s="30" t="str">
        <f>IFERROR(IF(ＤＬシート!$H66="","",(RIGHT(ＤＬシート!$H66,LEN(ＤＬシート!$H66)-FIND(" ",ＤＬシート!$H66)))),"")</f>
        <v/>
      </c>
      <c r="G69" s="30" t="str">
        <f>IFERROR(IF(ＤＬシート!$I66="","",(LEFT(ＤＬシート!$I66,FIND(" ",ＤＬシート!$I66)-1))),"")</f>
        <v/>
      </c>
      <c r="H69" s="30" t="str">
        <f>IFERROR(IF(ＤＬシート!$I66="","",(RIGHT(ＤＬシート!$I66,LEN(ＤＬシート!$I66)-FIND(" ",ＤＬシート!$I66)))),"")</f>
        <v/>
      </c>
      <c r="I69" s="30" t="str">
        <f>IFERROR(IF(ＤＬシート!$K66="","",ＤＬシート!$K66),"")</f>
        <v/>
      </c>
      <c r="J69" s="30" t="str">
        <f>IFERROR(IF(ＤＬシート!$M66="","",ＤＬシート!$M66),"")</f>
        <v/>
      </c>
      <c r="K69" s="30" t="str">
        <f>IFERROR(IF(ＤＬシート!$U66="","",LEFT(ＤＬシート!$U66,1)),"")</f>
        <v/>
      </c>
      <c r="L69" s="40" t="str">
        <f>IFERROR(IF(ＤＬシート!$V66="","",LEFT(ＤＬシート!$V66,1)),"")</f>
        <v/>
      </c>
      <c r="M69" s="40" t="str">
        <f>IFERROR(IF(ＤＬシート!$AD66="","",ＤＬシート!$AD66),"")</f>
        <v/>
      </c>
      <c r="N69" s="43" t="str">
        <f>IFERROR(IF(ＤＬシート!$AC66="","",ＤＬシート!$AC66),"")</f>
        <v/>
      </c>
      <c r="O69" s="23">
        <f t="shared" si="0"/>
        <v>65</v>
      </c>
      <c r="P69" s="47" t="str">
        <f t="shared" si="1"/>
        <v/>
      </c>
      <c r="Q69" s="48" t="str">
        <f t="shared" si="15"/>
        <v/>
      </c>
      <c r="R69" s="48" t="str">
        <f t="shared" si="3"/>
        <v/>
      </c>
      <c r="S69" s="48" t="str">
        <f t="shared" si="4"/>
        <v/>
      </c>
      <c r="T69" s="48" t="str">
        <f t="shared" si="5"/>
        <v/>
      </c>
      <c r="U69" s="48" t="str">
        <f t="shared" si="6"/>
        <v/>
      </c>
      <c r="V69" s="48" t="str">
        <f t="shared" si="7"/>
        <v/>
      </c>
      <c r="W69" s="48" t="str">
        <f t="shared" si="8"/>
        <v/>
      </c>
      <c r="X69" s="48" t="str">
        <f t="shared" si="9"/>
        <v/>
      </c>
      <c r="Y69" s="48" t="str">
        <f t="shared" si="10"/>
        <v/>
      </c>
      <c r="Z69" s="48" t="str">
        <f t="shared" si="11"/>
        <v/>
      </c>
      <c r="AA69" s="74" t="str">
        <f t="shared" si="12"/>
        <v/>
      </c>
      <c r="AB69" s="43" t="str">
        <f t="shared" si="13"/>
        <v/>
      </c>
      <c r="AD69" s="23" t="str">
        <f t="shared" si="14"/>
        <v/>
      </c>
    </row>
    <row r="70" spans="1:30" x14ac:dyDescent="0.2">
      <c r="A70" s="29">
        <v>66</v>
      </c>
      <c r="B70" s="30" t="str">
        <f>IFERROR(IF(ＤＬシート!$T67="","",ＤＬシート!$T67),"")</f>
        <v/>
      </c>
      <c r="C70" s="30" t="str">
        <f>IFERROR(IF(ＤＬシート!$S67="","",ＤＬシート!$S67),"")</f>
        <v/>
      </c>
      <c r="D70" s="30" t="str">
        <f>IFERROR(IF(ＤＬシート!$E67="","","○"),"")</f>
        <v/>
      </c>
      <c r="E70" s="30" t="str">
        <f>IFERROR(IF(ＤＬシート!$H67="","",(LEFT(ＤＬシート!$H67,FIND(" ",ＤＬシート!$H67)-1))),"")</f>
        <v/>
      </c>
      <c r="F70" s="30" t="str">
        <f>IFERROR(IF(ＤＬシート!$H67="","",(RIGHT(ＤＬシート!$H67,LEN(ＤＬシート!$H67)-FIND(" ",ＤＬシート!$H67)))),"")</f>
        <v/>
      </c>
      <c r="G70" s="30" t="str">
        <f>IFERROR(IF(ＤＬシート!$I67="","",(LEFT(ＤＬシート!$I67,FIND(" ",ＤＬシート!$I67)-1))),"")</f>
        <v/>
      </c>
      <c r="H70" s="30" t="str">
        <f>IFERROR(IF(ＤＬシート!$I67="","",(RIGHT(ＤＬシート!$I67,LEN(ＤＬシート!$I67)-FIND(" ",ＤＬシート!$I67)))),"")</f>
        <v/>
      </c>
      <c r="I70" s="30" t="str">
        <f>IFERROR(IF(ＤＬシート!$K67="","",ＤＬシート!$K67),"")</f>
        <v/>
      </c>
      <c r="J70" s="30" t="str">
        <f>IFERROR(IF(ＤＬシート!$M67="","",ＤＬシート!$M67),"")</f>
        <v/>
      </c>
      <c r="K70" s="30" t="str">
        <f>IFERROR(IF(ＤＬシート!$U67="","",LEFT(ＤＬシート!$U67,1)),"")</f>
        <v/>
      </c>
      <c r="L70" s="40" t="str">
        <f>IFERROR(IF(ＤＬシート!$V67="","",LEFT(ＤＬシート!$V67,1)),"")</f>
        <v/>
      </c>
      <c r="M70" s="40" t="str">
        <f>IFERROR(IF(ＤＬシート!$AD67="","",ＤＬシート!$AD67),"")</f>
        <v/>
      </c>
      <c r="N70" s="43" t="str">
        <f>IFERROR(IF(ＤＬシート!$AC67="","",ＤＬシート!$AC67),"")</f>
        <v/>
      </c>
      <c r="O70" s="23">
        <f t="shared" ref="O70:O104" si="16">IFERROR(VLOOKUP($A70,$A$5:$N$104,1,FALSE),"")</f>
        <v>66</v>
      </c>
      <c r="P70" s="47" t="str">
        <f t="shared" ref="P70:P104" si="17">IFERROR(VLOOKUP($AD70,$B$5:$N$55,1,FALSE),"")</f>
        <v/>
      </c>
      <c r="Q70" s="48" t="str">
        <f t="shared" si="15"/>
        <v/>
      </c>
      <c r="R70" s="48" t="str">
        <f t="shared" ref="R70:R104" si="18">IF($E70="","",IFERROR(VLOOKUP($P70,$B$5:$N$55,3,FALSE),""))</f>
        <v/>
      </c>
      <c r="S70" s="48" t="str">
        <f t="shared" ref="S70:S104" si="19">IF($E70="","",IFERROR(VLOOKUP($P70,$B$5:$N$55,4,FALSE),""))</f>
        <v/>
      </c>
      <c r="T70" s="48" t="str">
        <f t="shared" ref="T70:T104" si="20">IF($E70="","",IFERROR(VLOOKUP($P70,$B$5:$N$55,5,FALSE),""))</f>
        <v/>
      </c>
      <c r="U70" s="48" t="str">
        <f t="shared" ref="U70:U104" si="21">IF($E70="","",IFERROR(VLOOKUP($P70,$B$5:$N$55,6,FALSE),""))</f>
        <v/>
      </c>
      <c r="V70" s="48" t="str">
        <f t="shared" ref="V70:V104" si="22">IF($E70="","",IFERROR(VLOOKUP($P70,$B$5:$N$55,7,FALSE),""))</f>
        <v/>
      </c>
      <c r="W70" s="48" t="str">
        <f t="shared" ref="W70:W104" si="23">IF($E70="","",IFERROR(VLOOKUP($P70,$B$5:$N$55,8,FALSE),""))</f>
        <v/>
      </c>
      <c r="X70" s="48" t="str">
        <f t="shared" ref="X70:X104" si="24">IF($E70="","",IFERROR(VLOOKUP($P70,$B$5:$N$55,9,FALSE),""))</f>
        <v/>
      </c>
      <c r="Y70" s="48" t="str">
        <f t="shared" ref="Y70:Y104" si="25">IF($E70="","",IFERROR(VLOOKUP($P70,$B$5:$N$55,10,FALSE),""))</f>
        <v/>
      </c>
      <c r="Z70" s="48" t="str">
        <f t="shared" ref="Z70:Z104" si="26">IF($E70="","",IFERROR(VLOOKUP($P70,$B$5:$N$55,11,FALSE),""))</f>
        <v/>
      </c>
      <c r="AA70" s="74" t="str">
        <f t="shared" ref="AA70:AA104" si="27">IF($E70="","",IFERROR(VLOOKUP($P70,$B$5:$N$55,12,FALSE),""))</f>
        <v/>
      </c>
      <c r="AB70" s="43" t="str">
        <f t="shared" ref="AB70:AB104" si="28">IF($E70="","",IFERROR(VLOOKUP($P70,$B$5:$N$55,13,FALSE),""))</f>
        <v/>
      </c>
      <c r="AD70" s="23" t="str">
        <f t="shared" ref="AD70:AD104" si="29">IFERROR(SMALL($B$5:$B$104,$A70),"")</f>
        <v/>
      </c>
    </row>
    <row r="71" spans="1:30" x14ac:dyDescent="0.2">
      <c r="A71" s="29">
        <v>67</v>
      </c>
      <c r="B71" s="30" t="str">
        <f>IFERROR(IF(ＤＬシート!$T68="","",ＤＬシート!$T68),"")</f>
        <v/>
      </c>
      <c r="C71" s="30" t="str">
        <f>IFERROR(IF(ＤＬシート!$S68="","",ＤＬシート!$S68),"")</f>
        <v/>
      </c>
      <c r="D71" s="30" t="str">
        <f>IFERROR(IF(ＤＬシート!$E68="","","○"),"")</f>
        <v/>
      </c>
      <c r="E71" s="30" t="str">
        <f>IFERROR(IF(ＤＬシート!$H68="","",(LEFT(ＤＬシート!$H68,FIND(" ",ＤＬシート!$H68)-1))),"")</f>
        <v/>
      </c>
      <c r="F71" s="30" t="str">
        <f>IFERROR(IF(ＤＬシート!$H68="","",(RIGHT(ＤＬシート!$H68,LEN(ＤＬシート!$H68)-FIND(" ",ＤＬシート!$H68)))),"")</f>
        <v/>
      </c>
      <c r="G71" s="30" t="str">
        <f>IFERROR(IF(ＤＬシート!$I68="","",(LEFT(ＤＬシート!$I68,FIND(" ",ＤＬシート!$I68)-1))),"")</f>
        <v/>
      </c>
      <c r="H71" s="30" t="str">
        <f>IFERROR(IF(ＤＬシート!$I68="","",(RIGHT(ＤＬシート!$I68,LEN(ＤＬシート!$I68)-FIND(" ",ＤＬシート!$I68)))),"")</f>
        <v/>
      </c>
      <c r="I71" s="30" t="str">
        <f>IFERROR(IF(ＤＬシート!$K68="","",ＤＬシート!$K68),"")</f>
        <v/>
      </c>
      <c r="J71" s="30" t="str">
        <f>IFERROR(IF(ＤＬシート!$M68="","",ＤＬシート!$M68),"")</f>
        <v/>
      </c>
      <c r="K71" s="30" t="str">
        <f>IFERROR(IF(ＤＬシート!$U68="","",LEFT(ＤＬシート!$U68,1)),"")</f>
        <v/>
      </c>
      <c r="L71" s="40" t="str">
        <f>IFERROR(IF(ＤＬシート!$V68="","",LEFT(ＤＬシート!$V68,1)),"")</f>
        <v/>
      </c>
      <c r="M71" s="40" t="str">
        <f>IFERROR(IF(ＤＬシート!$AD68="","",ＤＬシート!$AD68),"")</f>
        <v/>
      </c>
      <c r="N71" s="43" t="str">
        <f>IFERROR(IF(ＤＬシート!$AC68="","",ＤＬシート!$AC68),"")</f>
        <v/>
      </c>
      <c r="O71" s="23">
        <f t="shared" si="16"/>
        <v>67</v>
      </c>
      <c r="P71" s="47" t="str">
        <f t="shared" si="17"/>
        <v/>
      </c>
      <c r="Q71" s="48" t="str">
        <f t="shared" si="15"/>
        <v/>
      </c>
      <c r="R71" s="48" t="str">
        <f t="shared" si="18"/>
        <v/>
      </c>
      <c r="S71" s="48" t="str">
        <f t="shared" si="19"/>
        <v/>
      </c>
      <c r="T71" s="48" t="str">
        <f t="shared" si="20"/>
        <v/>
      </c>
      <c r="U71" s="48" t="str">
        <f t="shared" si="21"/>
        <v/>
      </c>
      <c r="V71" s="48" t="str">
        <f t="shared" si="22"/>
        <v/>
      </c>
      <c r="W71" s="48" t="str">
        <f t="shared" si="23"/>
        <v/>
      </c>
      <c r="X71" s="48" t="str">
        <f t="shared" si="24"/>
        <v/>
      </c>
      <c r="Y71" s="48" t="str">
        <f t="shared" si="25"/>
        <v/>
      </c>
      <c r="Z71" s="48" t="str">
        <f t="shared" si="26"/>
        <v/>
      </c>
      <c r="AA71" s="74" t="str">
        <f t="shared" si="27"/>
        <v/>
      </c>
      <c r="AB71" s="43" t="str">
        <f t="shared" si="28"/>
        <v/>
      </c>
      <c r="AD71" s="23" t="str">
        <f t="shared" si="29"/>
        <v/>
      </c>
    </row>
    <row r="72" spans="1:30" x14ac:dyDescent="0.2">
      <c r="A72" s="29">
        <v>68</v>
      </c>
      <c r="B72" s="30" t="str">
        <f>IFERROR(IF(ＤＬシート!$T69="","",ＤＬシート!$T69),"")</f>
        <v/>
      </c>
      <c r="C72" s="30" t="str">
        <f>IFERROR(IF(ＤＬシート!$S69="","",ＤＬシート!$S69),"")</f>
        <v/>
      </c>
      <c r="D72" s="30" t="str">
        <f>IFERROR(IF(ＤＬシート!$E69="","","○"),"")</f>
        <v/>
      </c>
      <c r="E72" s="30" t="str">
        <f>IFERROR(IF(ＤＬシート!$H69="","",(LEFT(ＤＬシート!$H69,FIND(" ",ＤＬシート!$H69)-1))),"")</f>
        <v/>
      </c>
      <c r="F72" s="30" t="str">
        <f>IFERROR(IF(ＤＬシート!$H69="","",(RIGHT(ＤＬシート!$H69,LEN(ＤＬシート!$H69)-FIND(" ",ＤＬシート!$H69)))),"")</f>
        <v/>
      </c>
      <c r="G72" s="30" t="str">
        <f>IFERROR(IF(ＤＬシート!$I69="","",(LEFT(ＤＬシート!$I69,FIND(" ",ＤＬシート!$I69)-1))),"")</f>
        <v/>
      </c>
      <c r="H72" s="30" t="str">
        <f>IFERROR(IF(ＤＬシート!$I69="","",(RIGHT(ＤＬシート!$I69,LEN(ＤＬシート!$I69)-FIND(" ",ＤＬシート!$I69)))),"")</f>
        <v/>
      </c>
      <c r="I72" s="30" t="str">
        <f>IFERROR(IF(ＤＬシート!$K69="","",ＤＬシート!$K69),"")</f>
        <v/>
      </c>
      <c r="J72" s="30" t="str">
        <f>IFERROR(IF(ＤＬシート!$M69="","",ＤＬシート!$M69),"")</f>
        <v/>
      </c>
      <c r="K72" s="30" t="str">
        <f>IFERROR(IF(ＤＬシート!$U69="","",LEFT(ＤＬシート!$U69,1)),"")</f>
        <v/>
      </c>
      <c r="L72" s="40" t="str">
        <f>IFERROR(IF(ＤＬシート!$V69="","",LEFT(ＤＬシート!$V69,1)),"")</f>
        <v/>
      </c>
      <c r="M72" s="40" t="str">
        <f>IFERROR(IF(ＤＬシート!$AD69="","",ＤＬシート!$AD69),"")</f>
        <v/>
      </c>
      <c r="N72" s="43" t="str">
        <f>IFERROR(IF(ＤＬシート!$AC69="","",ＤＬシート!$AC69),"")</f>
        <v/>
      </c>
      <c r="O72" s="23">
        <f t="shared" si="16"/>
        <v>68</v>
      </c>
      <c r="P72" s="47" t="str">
        <f t="shared" si="17"/>
        <v/>
      </c>
      <c r="Q72" s="48" t="str">
        <f t="shared" si="15"/>
        <v/>
      </c>
      <c r="R72" s="48" t="str">
        <f t="shared" si="18"/>
        <v/>
      </c>
      <c r="S72" s="48" t="str">
        <f t="shared" si="19"/>
        <v/>
      </c>
      <c r="T72" s="48" t="str">
        <f t="shared" si="20"/>
        <v/>
      </c>
      <c r="U72" s="48" t="str">
        <f t="shared" si="21"/>
        <v/>
      </c>
      <c r="V72" s="48" t="str">
        <f t="shared" si="22"/>
        <v/>
      </c>
      <c r="W72" s="48" t="str">
        <f t="shared" si="23"/>
        <v/>
      </c>
      <c r="X72" s="48" t="str">
        <f t="shared" si="24"/>
        <v/>
      </c>
      <c r="Y72" s="48" t="str">
        <f t="shared" si="25"/>
        <v/>
      </c>
      <c r="Z72" s="48" t="str">
        <f t="shared" si="26"/>
        <v/>
      </c>
      <c r="AA72" s="74" t="str">
        <f t="shared" si="27"/>
        <v/>
      </c>
      <c r="AB72" s="43" t="str">
        <f t="shared" si="28"/>
        <v/>
      </c>
      <c r="AD72" s="23" t="str">
        <f t="shared" si="29"/>
        <v/>
      </c>
    </row>
    <row r="73" spans="1:30" x14ac:dyDescent="0.2">
      <c r="A73" s="29">
        <v>69</v>
      </c>
      <c r="B73" s="30" t="str">
        <f>IFERROR(IF(ＤＬシート!$T70="","",ＤＬシート!$T70),"")</f>
        <v/>
      </c>
      <c r="C73" s="30" t="str">
        <f>IFERROR(IF(ＤＬシート!$S70="","",ＤＬシート!$S70),"")</f>
        <v/>
      </c>
      <c r="D73" s="30" t="str">
        <f>IFERROR(IF(ＤＬシート!$E70="","","○"),"")</f>
        <v/>
      </c>
      <c r="E73" s="30" t="str">
        <f>IFERROR(IF(ＤＬシート!$H70="","",(LEFT(ＤＬシート!$H70,FIND(" ",ＤＬシート!$H70)-1))),"")</f>
        <v/>
      </c>
      <c r="F73" s="30" t="str">
        <f>IFERROR(IF(ＤＬシート!$H70="","",(RIGHT(ＤＬシート!$H70,LEN(ＤＬシート!$H70)-FIND(" ",ＤＬシート!$H70)))),"")</f>
        <v/>
      </c>
      <c r="G73" s="30" t="str">
        <f>IFERROR(IF(ＤＬシート!$I70="","",(LEFT(ＤＬシート!$I70,FIND(" ",ＤＬシート!$I70)-1))),"")</f>
        <v/>
      </c>
      <c r="H73" s="30" t="str">
        <f>IFERROR(IF(ＤＬシート!$I70="","",(RIGHT(ＤＬシート!$I70,LEN(ＤＬシート!$I70)-FIND(" ",ＤＬシート!$I70)))),"")</f>
        <v/>
      </c>
      <c r="I73" s="30" t="str">
        <f>IFERROR(IF(ＤＬシート!$K70="","",ＤＬシート!$K70),"")</f>
        <v/>
      </c>
      <c r="J73" s="30" t="str">
        <f>IFERROR(IF(ＤＬシート!$M70="","",ＤＬシート!$M70),"")</f>
        <v/>
      </c>
      <c r="K73" s="30" t="str">
        <f>IFERROR(IF(ＤＬシート!$U70="","",LEFT(ＤＬシート!$U70,1)),"")</f>
        <v/>
      </c>
      <c r="L73" s="40" t="str">
        <f>IFERROR(IF(ＤＬシート!$V70="","",LEFT(ＤＬシート!$V70,1)),"")</f>
        <v/>
      </c>
      <c r="M73" s="40" t="str">
        <f>IFERROR(IF(ＤＬシート!$AD70="","",ＤＬシート!$AD70),"")</f>
        <v/>
      </c>
      <c r="N73" s="43" t="str">
        <f>IFERROR(IF(ＤＬシート!$AC70="","",ＤＬシート!$AC70),"")</f>
        <v/>
      </c>
      <c r="O73" s="23">
        <f t="shared" si="16"/>
        <v>69</v>
      </c>
      <c r="P73" s="47" t="str">
        <f t="shared" si="17"/>
        <v/>
      </c>
      <c r="Q73" s="48" t="str">
        <f t="shared" si="15"/>
        <v/>
      </c>
      <c r="R73" s="48" t="str">
        <f t="shared" si="18"/>
        <v/>
      </c>
      <c r="S73" s="48" t="str">
        <f t="shared" si="19"/>
        <v/>
      </c>
      <c r="T73" s="48" t="str">
        <f t="shared" si="20"/>
        <v/>
      </c>
      <c r="U73" s="48" t="str">
        <f t="shared" si="21"/>
        <v/>
      </c>
      <c r="V73" s="48" t="str">
        <f t="shared" si="22"/>
        <v/>
      </c>
      <c r="W73" s="48" t="str">
        <f t="shared" si="23"/>
        <v/>
      </c>
      <c r="X73" s="48" t="str">
        <f t="shared" si="24"/>
        <v/>
      </c>
      <c r="Y73" s="48" t="str">
        <f t="shared" si="25"/>
        <v/>
      </c>
      <c r="Z73" s="48" t="str">
        <f t="shared" si="26"/>
        <v/>
      </c>
      <c r="AA73" s="74" t="str">
        <f t="shared" si="27"/>
        <v/>
      </c>
      <c r="AB73" s="43" t="str">
        <f t="shared" si="28"/>
        <v/>
      </c>
      <c r="AD73" s="23" t="str">
        <f t="shared" si="29"/>
        <v/>
      </c>
    </row>
    <row r="74" spans="1:30" x14ac:dyDescent="0.2">
      <c r="A74" s="29">
        <v>70</v>
      </c>
      <c r="B74" s="30" t="str">
        <f>IFERROR(IF(ＤＬシート!$T71="","",ＤＬシート!$T71),"")</f>
        <v/>
      </c>
      <c r="C74" s="30" t="str">
        <f>IFERROR(IF(ＤＬシート!$S71="","",ＤＬシート!$S71),"")</f>
        <v/>
      </c>
      <c r="D74" s="30" t="str">
        <f>IFERROR(IF(ＤＬシート!$E71="","","○"),"")</f>
        <v/>
      </c>
      <c r="E74" s="30" t="str">
        <f>IFERROR(IF(ＤＬシート!$H71="","",(LEFT(ＤＬシート!$H71,FIND(" ",ＤＬシート!$H71)-1))),"")</f>
        <v/>
      </c>
      <c r="F74" s="30" t="str">
        <f>IFERROR(IF(ＤＬシート!$H71="","",(RIGHT(ＤＬシート!$H71,LEN(ＤＬシート!$H71)-FIND(" ",ＤＬシート!$H71)))),"")</f>
        <v/>
      </c>
      <c r="G74" s="30" t="str">
        <f>IFERROR(IF(ＤＬシート!$I71="","",(LEFT(ＤＬシート!$I71,FIND(" ",ＤＬシート!$I71)-1))),"")</f>
        <v/>
      </c>
      <c r="H74" s="30" t="str">
        <f>IFERROR(IF(ＤＬシート!$I71="","",(RIGHT(ＤＬシート!$I71,LEN(ＤＬシート!$I71)-FIND(" ",ＤＬシート!$I71)))),"")</f>
        <v/>
      </c>
      <c r="I74" s="30" t="str">
        <f>IFERROR(IF(ＤＬシート!$K71="","",ＤＬシート!$K71),"")</f>
        <v/>
      </c>
      <c r="J74" s="30" t="str">
        <f>IFERROR(IF(ＤＬシート!$M71="","",ＤＬシート!$M71),"")</f>
        <v/>
      </c>
      <c r="K74" s="30" t="str">
        <f>IFERROR(IF(ＤＬシート!$U71="","",LEFT(ＤＬシート!$U71,1)),"")</f>
        <v/>
      </c>
      <c r="L74" s="40" t="str">
        <f>IFERROR(IF(ＤＬシート!$V71="","",LEFT(ＤＬシート!$V71,1)),"")</f>
        <v/>
      </c>
      <c r="M74" s="40" t="str">
        <f>IFERROR(IF(ＤＬシート!$AD71="","",ＤＬシート!$AD71),"")</f>
        <v/>
      </c>
      <c r="N74" s="43" t="str">
        <f>IFERROR(IF(ＤＬシート!$AC71="","",ＤＬシート!$AC71),"")</f>
        <v/>
      </c>
      <c r="O74" s="23">
        <f t="shared" si="16"/>
        <v>70</v>
      </c>
      <c r="P74" s="47" t="str">
        <f t="shared" si="17"/>
        <v/>
      </c>
      <c r="Q74" s="48" t="str">
        <f t="shared" si="15"/>
        <v/>
      </c>
      <c r="R74" s="48" t="str">
        <f t="shared" si="18"/>
        <v/>
      </c>
      <c r="S74" s="48" t="str">
        <f t="shared" si="19"/>
        <v/>
      </c>
      <c r="T74" s="48" t="str">
        <f t="shared" si="20"/>
        <v/>
      </c>
      <c r="U74" s="48" t="str">
        <f t="shared" si="21"/>
        <v/>
      </c>
      <c r="V74" s="48" t="str">
        <f t="shared" si="22"/>
        <v/>
      </c>
      <c r="W74" s="48" t="str">
        <f t="shared" si="23"/>
        <v/>
      </c>
      <c r="X74" s="48" t="str">
        <f t="shared" si="24"/>
        <v/>
      </c>
      <c r="Y74" s="48" t="str">
        <f t="shared" si="25"/>
        <v/>
      </c>
      <c r="Z74" s="48" t="str">
        <f t="shared" si="26"/>
        <v/>
      </c>
      <c r="AA74" s="74" t="str">
        <f t="shared" si="27"/>
        <v/>
      </c>
      <c r="AB74" s="43" t="str">
        <f t="shared" si="28"/>
        <v/>
      </c>
      <c r="AD74" s="23" t="str">
        <f t="shared" si="29"/>
        <v/>
      </c>
    </row>
    <row r="75" spans="1:30" x14ac:dyDescent="0.2">
      <c r="A75" s="29">
        <v>71</v>
      </c>
      <c r="B75" s="30" t="str">
        <f>IFERROR(IF(ＤＬシート!$T72="","",ＤＬシート!$T72),"")</f>
        <v/>
      </c>
      <c r="C75" s="30" t="str">
        <f>IFERROR(IF(ＤＬシート!$S72="","",ＤＬシート!$S72),"")</f>
        <v/>
      </c>
      <c r="D75" s="30" t="str">
        <f>IFERROR(IF(ＤＬシート!$E72="","","○"),"")</f>
        <v/>
      </c>
      <c r="E75" s="30" t="str">
        <f>IFERROR(IF(ＤＬシート!$H72="","",(LEFT(ＤＬシート!$H72,FIND(" ",ＤＬシート!$H72)-1))),"")</f>
        <v/>
      </c>
      <c r="F75" s="30" t="str">
        <f>IFERROR(IF(ＤＬシート!$H72="","",(RIGHT(ＤＬシート!$H72,LEN(ＤＬシート!$H72)-FIND(" ",ＤＬシート!$H72)))),"")</f>
        <v/>
      </c>
      <c r="G75" s="30" t="str">
        <f>IFERROR(IF(ＤＬシート!$I72="","",(LEFT(ＤＬシート!$I72,FIND(" ",ＤＬシート!$I72)-1))),"")</f>
        <v/>
      </c>
      <c r="H75" s="30" t="str">
        <f>IFERROR(IF(ＤＬシート!$I72="","",(RIGHT(ＤＬシート!$I72,LEN(ＤＬシート!$I72)-FIND(" ",ＤＬシート!$I72)))),"")</f>
        <v/>
      </c>
      <c r="I75" s="30" t="str">
        <f>IFERROR(IF(ＤＬシート!$K72="","",ＤＬシート!$K72),"")</f>
        <v/>
      </c>
      <c r="J75" s="30" t="str">
        <f>IFERROR(IF(ＤＬシート!$M72="","",ＤＬシート!$M72),"")</f>
        <v/>
      </c>
      <c r="K75" s="30" t="str">
        <f>IFERROR(IF(ＤＬシート!$U72="","",LEFT(ＤＬシート!$U72,1)),"")</f>
        <v/>
      </c>
      <c r="L75" s="40" t="str">
        <f>IFERROR(IF(ＤＬシート!$V72="","",LEFT(ＤＬシート!$V72,1)),"")</f>
        <v/>
      </c>
      <c r="M75" s="40" t="str">
        <f>IFERROR(IF(ＤＬシート!$AD72="","",ＤＬシート!$AD72),"")</f>
        <v/>
      </c>
      <c r="N75" s="43" t="str">
        <f>IFERROR(IF(ＤＬシート!$AC72="","",ＤＬシート!$AC72),"")</f>
        <v/>
      </c>
      <c r="O75" s="23">
        <f t="shared" si="16"/>
        <v>71</v>
      </c>
      <c r="P75" s="47" t="str">
        <f t="shared" si="17"/>
        <v/>
      </c>
      <c r="Q75" s="48" t="str">
        <f t="shared" si="15"/>
        <v/>
      </c>
      <c r="R75" s="48" t="str">
        <f t="shared" si="18"/>
        <v/>
      </c>
      <c r="S75" s="48" t="str">
        <f t="shared" si="19"/>
        <v/>
      </c>
      <c r="T75" s="48" t="str">
        <f t="shared" si="20"/>
        <v/>
      </c>
      <c r="U75" s="48" t="str">
        <f t="shared" si="21"/>
        <v/>
      </c>
      <c r="V75" s="48" t="str">
        <f t="shared" si="22"/>
        <v/>
      </c>
      <c r="W75" s="48" t="str">
        <f t="shared" si="23"/>
        <v/>
      </c>
      <c r="X75" s="48" t="str">
        <f t="shared" si="24"/>
        <v/>
      </c>
      <c r="Y75" s="48" t="str">
        <f t="shared" si="25"/>
        <v/>
      </c>
      <c r="Z75" s="48" t="str">
        <f t="shared" si="26"/>
        <v/>
      </c>
      <c r="AA75" s="74" t="str">
        <f t="shared" si="27"/>
        <v/>
      </c>
      <c r="AB75" s="43" t="str">
        <f t="shared" si="28"/>
        <v/>
      </c>
      <c r="AD75" s="23" t="str">
        <f t="shared" si="29"/>
        <v/>
      </c>
    </row>
    <row r="76" spans="1:30" x14ac:dyDescent="0.2">
      <c r="A76" s="29">
        <v>72</v>
      </c>
      <c r="B76" s="30" t="str">
        <f>IFERROR(IF(ＤＬシート!$T73="","",ＤＬシート!$T73),"")</f>
        <v/>
      </c>
      <c r="C76" s="30" t="str">
        <f>IFERROR(IF(ＤＬシート!$S73="","",ＤＬシート!$S73),"")</f>
        <v/>
      </c>
      <c r="D76" s="30" t="str">
        <f>IFERROR(IF(ＤＬシート!$E73="","","○"),"")</f>
        <v/>
      </c>
      <c r="E76" s="30" t="str">
        <f>IFERROR(IF(ＤＬシート!$H73="","",(LEFT(ＤＬシート!$H73,FIND(" ",ＤＬシート!$H73)-1))),"")</f>
        <v/>
      </c>
      <c r="F76" s="30" t="str">
        <f>IFERROR(IF(ＤＬシート!$H73="","",(RIGHT(ＤＬシート!$H73,LEN(ＤＬシート!$H73)-FIND(" ",ＤＬシート!$H73)))),"")</f>
        <v/>
      </c>
      <c r="G76" s="30" t="str">
        <f>IFERROR(IF(ＤＬシート!$I73="","",(LEFT(ＤＬシート!$I73,FIND(" ",ＤＬシート!$I73)-1))),"")</f>
        <v/>
      </c>
      <c r="H76" s="30" t="str">
        <f>IFERROR(IF(ＤＬシート!$I73="","",(RIGHT(ＤＬシート!$I73,LEN(ＤＬシート!$I73)-FIND(" ",ＤＬシート!$I73)))),"")</f>
        <v/>
      </c>
      <c r="I76" s="30" t="str">
        <f>IFERROR(IF(ＤＬシート!$K73="","",ＤＬシート!$K73),"")</f>
        <v/>
      </c>
      <c r="J76" s="30" t="str">
        <f>IFERROR(IF(ＤＬシート!$M73="","",ＤＬシート!$M73),"")</f>
        <v/>
      </c>
      <c r="K76" s="30" t="str">
        <f>IFERROR(IF(ＤＬシート!$U73="","",LEFT(ＤＬシート!$U73,1)),"")</f>
        <v/>
      </c>
      <c r="L76" s="40" t="str">
        <f>IFERROR(IF(ＤＬシート!$V73="","",LEFT(ＤＬシート!$V73,1)),"")</f>
        <v/>
      </c>
      <c r="M76" s="40" t="str">
        <f>IFERROR(IF(ＤＬシート!$AD73="","",ＤＬシート!$AD73),"")</f>
        <v/>
      </c>
      <c r="N76" s="43" t="str">
        <f>IFERROR(IF(ＤＬシート!$AC73="","",ＤＬシート!$AC73),"")</f>
        <v/>
      </c>
      <c r="O76" s="23">
        <f t="shared" si="16"/>
        <v>72</v>
      </c>
      <c r="P76" s="47" t="str">
        <f t="shared" si="17"/>
        <v/>
      </c>
      <c r="Q76" s="48" t="str">
        <f t="shared" si="15"/>
        <v/>
      </c>
      <c r="R76" s="48" t="str">
        <f t="shared" si="18"/>
        <v/>
      </c>
      <c r="S76" s="48" t="str">
        <f t="shared" si="19"/>
        <v/>
      </c>
      <c r="T76" s="48" t="str">
        <f t="shared" si="20"/>
        <v/>
      </c>
      <c r="U76" s="48" t="str">
        <f t="shared" si="21"/>
        <v/>
      </c>
      <c r="V76" s="48" t="str">
        <f t="shared" si="22"/>
        <v/>
      </c>
      <c r="W76" s="48" t="str">
        <f t="shared" si="23"/>
        <v/>
      </c>
      <c r="X76" s="48" t="str">
        <f t="shared" si="24"/>
        <v/>
      </c>
      <c r="Y76" s="48" t="str">
        <f t="shared" si="25"/>
        <v/>
      </c>
      <c r="Z76" s="48" t="str">
        <f t="shared" si="26"/>
        <v/>
      </c>
      <c r="AA76" s="74" t="str">
        <f t="shared" si="27"/>
        <v/>
      </c>
      <c r="AB76" s="43" t="str">
        <f t="shared" si="28"/>
        <v/>
      </c>
      <c r="AD76" s="23" t="str">
        <f t="shared" si="29"/>
        <v/>
      </c>
    </row>
    <row r="77" spans="1:30" x14ac:dyDescent="0.2">
      <c r="A77" s="29">
        <v>73</v>
      </c>
      <c r="B77" s="30" t="str">
        <f>IFERROR(IF(ＤＬシート!$T74="","",ＤＬシート!$T74),"")</f>
        <v/>
      </c>
      <c r="C77" s="30" t="str">
        <f>IFERROR(IF(ＤＬシート!$S74="","",ＤＬシート!$S74),"")</f>
        <v/>
      </c>
      <c r="D77" s="30" t="str">
        <f>IFERROR(IF(ＤＬシート!$E74="","","○"),"")</f>
        <v/>
      </c>
      <c r="E77" s="30" t="str">
        <f>IFERROR(IF(ＤＬシート!$H74="","",(LEFT(ＤＬシート!$H74,FIND(" ",ＤＬシート!$H74)-1))),"")</f>
        <v/>
      </c>
      <c r="F77" s="30" t="str">
        <f>IFERROR(IF(ＤＬシート!$H74="","",(RIGHT(ＤＬシート!$H74,LEN(ＤＬシート!$H74)-FIND(" ",ＤＬシート!$H74)))),"")</f>
        <v/>
      </c>
      <c r="G77" s="30" t="str">
        <f>IFERROR(IF(ＤＬシート!$I74="","",(LEFT(ＤＬシート!$I74,FIND(" ",ＤＬシート!$I74)-1))),"")</f>
        <v/>
      </c>
      <c r="H77" s="30" t="str">
        <f>IFERROR(IF(ＤＬシート!$I74="","",(RIGHT(ＤＬシート!$I74,LEN(ＤＬシート!$I74)-FIND(" ",ＤＬシート!$I74)))),"")</f>
        <v/>
      </c>
      <c r="I77" s="30" t="str">
        <f>IFERROR(IF(ＤＬシート!$K74="","",ＤＬシート!$K74),"")</f>
        <v/>
      </c>
      <c r="J77" s="30" t="str">
        <f>IFERROR(IF(ＤＬシート!$M74="","",ＤＬシート!$M74),"")</f>
        <v/>
      </c>
      <c r="K77" s="30" t="str">
        <f>IFERROR(IF(ＤＬシート!$U74="","",LEFT(ＤＬシート!$U74,1)),"")</f>
        <v/>
      </c>
      <c r="L77" s="40" t="str">
        <f>IFERROR(IF(ＤＬシート!$V74="","",LEFT(ＤＬシート!$V74,1)),"")</f>
        <v/>
      </c>
      <c r="M77" s="40" t="str">
        <f>IFERROR(IF(ＤＬシート!$AD74="","",ＤＬシート!$AD74),"")</f>
        <v/>
      </c>
      <c r="N77" s="43" t="str">
        <f>IFERROR(IF(ＤＬシート!$AC74="","",ＤＬシート!$AC74),"")</f>
        <v/>
      </c>
      <c r="O77" s="23">
        <f t="shared" si="16"/>
        <v>73</v>
      </c>
      <c r="P77" s="47" t="str">
        <f t="shared" si="17"/>
        <v/>
      </c>
      <c r="Q77" s="48" t="str">
        <f t="shared" si="15"/>
        <v/>
      </c>
      <c r="R77" s="48" t="str">
        <f t="shared" si="18"/>
        <v/>
      </c>
      <c r="S77" s="48" t="str">
        <f t="shared" si="19"/>
        <v/>
      </c>
      <c r="T77" s="48" t="str">
        <f t="shared" si="20"/>
        <v/>
      </c>
      <c r="U77" s="48" t="str">
        <f t="shared" si="21"/>
        <v/>
      </c>
      <c r="V77" s="48" t="str">
        <f t="shared" si="22"/>
        <v/>
      </c>
      <c r="W77" s="48" t="str">
        <f t="shared" si="23"/>
        <v/>
      </c>
      <c r="X77" s="48" t="str">
        <f t="shared" si="24"/>
        <v/>
      </c>
      <c r="Y77" s="48" t="str">
        <f t="shared" si="25"/>
        <v/>
      </c>
      <c r="Z77" s="48" t="str">
        <f t="shared" si="26"/>
        <v/>
      </c>
      <c r="AA77" s="74" t="str">
        <f t="shared" si="27"/>
        <v/>
      </c>
      <c r="AB77" s="43" t="str">
        <f t="shared" si="28"/>
        <v/>
      </c>
      <c r="AD77" s="23" t="str">
        <f t="shared" si="29"/>
        <v/>
      </c>
    </row>
    <row r="78" spans="1:30" x14ac:dyDescent="0.2">
      <c r="A78" s="29">
        <v>74</v>
      </c>
      <c r="B78" s="30" t="str">
        <f>IFERROR(IF(ＤＬシート!$T75="","",ＤＬシート!$T75),"")</f>
        <v/>
      </c>
      <c r="C78" s="30" t="str">
        <f>IFERROR(IF(ＤＬシート!$S75="","",ＤＬシート!$S75),"")</f>
        <v/>
      </c>
      <c r="D78" s="30" t="str">
        <f>IFERROR(IF(ＤＬシート!$E75="","","○"),"")</f>
        <v/>
      </c>
      <c r="E78" s="30" t="str">
        <f>IFERROR(IF(ＤＬシート!$H75="","",(LEFT(ＤＬシート!$H75,FIND(" ",ＤＬシート!$H75)-1))),"")</f>
        <v/>
      </c>
      <c r="F78" s="30" t="str">
        <f>IFERROR(IF(ＤＬシート!$H75="","",(RIGHT(ＤＬシート!$H75,LEN(ＤＬシート!$H75)-FIND(" ",ＤＬシート!$H75)))),"")</f>
        <v/>
      </c>
      <c r="G78" s="30" t="str">
        <f>IFERROR(IF(ＤＬシート!$I75="","",(LEFT(ＤＬシート!$I75,FIND(" ",ＤＬシート!$I75)-1))),"")</f>
        <v/>
      </c>
      <c r="H78" s="30" t="str">
        <f>IFERROR(IF(ＤＬシート!$I75="","",(RIGHT(ＤＬシート!$I75,LEN(ＤＬシート!$I75)-FIND(" ",ＤＬシート!$I75)))),"")</f>
        <v/>
      </c>
      <c r="I78" s="30" t="str">
        <f>IFERROR(IF(ＤＬシート!$K75="","",ＤＬシート!$K75),"")</f>
        <v/>
      </c>
      <c r="J78" s="30" t="str">
        <f>IFERROR(IF(ＤＬシート!$M75="","",ＤＬシート!$M75),"")</f>
        <v/>
      </c>
      <c r="K78" s="30" t="str">
        <f>IFERROR(IF(ＤＬシート!$U75="","",LEFT(ＤＬシート!$U75,1)),"")</f>
        <v/>
      </c>
      <c r="L78" s="40" t="str">
        <f>IFERROR(IF(ＤＬシート!$V75="","",LEFT(ＤＬシート!$V75,1)),"")</f>
        <v/>
      </c>
      <c r="M78" s="40" t="str">
        <f>IFERROR(IF(ＤＬシート!$AD75="","",ＤＬシート!$AD75),"")</f>
        <v/>
      </c>
      <c r="N78" s="43" t="str">
        <f>IFERROR(IF(ＤＬシート!$AC75="","",ＤＬシート!$AC75),"")</f>
        <v/>
      </c>
      <c r="O78" s="23">
        <f t="shared" si="16"/>
        <v>74</v>
      </c>
      <c r="P78" s="47" t="str">
        <f t="shared" si="17"/>
        <v/>
      </c>
      <c r="Q78" s="48" t="str">
        <f t="shared" si="15"/>
        <v/>
      </c>
      <c r="R78" s="48" t="str">
        <f t="shared" si="18"/>
        <v/>
      </c>
      <c r="S78" s="48" t="str">
        <f t="shared" si="19"/>
        <v/>
      </c>
      <c r="T78" s="48" t="str">
        <f t="shared" si="20"/>
        <v/>
      </c>
      <c r="U78" s="48" t="str">
        <f t="shared" si="21"/>
        <v/>
      </c>
      <c r="V78" s="48" t="str">
        <f t="shared" si="22"/>
        <v/>
      </c>
      <c r="W78" s="48" t="str">
        <f t="shared" si="23"/>
        <v/>
      </c>
      <c r="X78" s="48" t="str">
        <f t="shared" si="24"/>
        <v/>
      </c>
      <c r="Y78" s="48" t="str">
        <f t="shared" si="25"/>
        <v/>
      </c>
      <c r="Z78" s="48" t="str">
        <f t="shared" si="26"/>
        <v/>
      </c>
      <c r="AA78" s="74" t="str">
        <f t="shared" si="27"/>
        <v/>
      </c>
      <c r="AB78" s="43" t="str">
        <f t="shared" si="28"/>
        <v/>
      </c>
      <c r="AD78" s="23" t="str">
        <f t="shared" si="29"/>
        <v/>
      </c>
    </row>
    <row r="79" spans="1:30" x14ac:dyDescent="0.2">
      <c r="A79" s="29">
        <v>75</v>
      </c>
      <c r="B79" s="30" t="str">
        <f>IFERROR(IF(ＤＬシート!$T76="","",ＤＬシート!$T76),"")</f>
        <v/>
      </c>
      <c r="C79" s="30" t="str">
        <f>IFERROR(IF(ＤＬシート!$S76="","",ＤＬシート!$S76),"")</f>
        <v/>
      </c>
      <c r="D79" s="30" t="str">
        <f>IFERROR(IF(ＤＬシート!$E76="","","○"),"")</f>
        <v/>
      </c>
      <c r="E79" s="30" t="str">
        <f>IFERROR(IF(ＤＬシート!$H76="","",(LEFT(ＤＬシート!$H76,FIND(" ",ＤＬシート!$H76)-1))),"")</f>
        <v/>
      </c>
      <c r="F79" s="30" t="str">
        <f>IFERROR(IF(ＤＬシート!$H76="","",(RIGHT(ＤＬシート!$H76,LEN(ＤＬシート!$H76)-FIND(" ",ＤＬシート!$H76)))),"")</f>
        <v/>
      </c>
      <c r="G79" s="30" t="str">
        <f>IFERROR(IF(ＤＬシート!$I76="","",(LEFT(ＤＬシート!$I76,FIND(" ",ＤＬシート!$I76)-1))),"")</f>
        <v/>
      </c>
      <c r="H79" s="30" t="str">
        <f>IFERROR(IF(ＤＬシート!$I76="","",(RIGHT(ＤＬシート!$I76,LEN(ＤＬシート!$I76)-FIND(" ",ＤＬシート!$I76)))),"")</f>
        <v/>
      </c>
      <c r="I79" s="30" t="str">
        <f>IFERROR(IF(ＤＬシート!$K76="","",ＤＬシート!$K76),"")</f>
        <v/>
      </c>
      <c r="J79" s="30" t="str">
        <f>IFERROR(IF(ＤＬシート!$M76="","",ＤＬシート!$M76),"")</f>
        <v/>
      </c>
      <c r="K79" s="30" t="str">
        <f>IFERROR(IF(ＤＬシート!$U76="","",LEFT(ＤＬシート!$U76,1)),"")</f>
        <v/>
      </c>
      <c r="L79" s="40" t="str">
        <f>IFERROR(IF(ＤＬシート!$V76="","",LEFT(ＤＬシート!$V76,1)),"")</f>
        <v/>
      </c>
      <c r="M79" s="40" t="str">
        <f>IFERROR(IF(ＤＬシート!$AD76="","",ＤＬシート!$AD76),"")</f>
        <v/>
      </c>
      <c r="N79" s="43" t="str">
        <f>IFERROR(IF(ＤＬシート!$AC76="","",ＤＬシート!$AC76),"")</f>
        <v/>
      </c>
      <c r="O79" s="23">
        <f t="shared" si="16"/>
        <v>75</v>
      </c>
      <c r="P79" s="47" t="str">
        <f t="shared" si="17"/>
        <v/>
      </c>
      <c r="Q79" s="48" t="str">
        <f t="shared" si="15"/>
        <v/>
      </c>
      <c r="R79" s="48" t="str">
        <f t="shared" si="18"/>
        <v/>
      </c>
      <c r="S79" s="48" t="str">
        <f t="shared" si="19"/>
        <v/>
      </c>
      <c r="T79" s="48" t="str">
        <f t="shared" si="20"/>
        <v/>
      </c>
      <c r="U79" s="48" t="str">
        <f t="shared" si="21"/>
        <v/>
      </c>
      <c r="V79" s="48" t="str">
        <f t="shared" si="22"/>
        <v/>
      </c>
      <c r="W79" s="48" t="str">
        <f t="shared" si="23"/>
        <v/>
      </c>
      <c r="X79" s="48" t="str">
        <f t="shared" si="24"/>
        <v/>
      </c>
      <c r="Y79" s="48" t="str">
        <f t="shared" si="25"/>
        <v/>
      </c>
      <c r="Z79" s="48" t="str">
        <f t="shared" si="26"/>
        <v/>
      </c>
      <c r="AA79" s="74" t="str">
        <f t="shared" si="27"/>
        <v/>
      </c>
      <c r="AB79" s="43" t="str">
        <f t="shared" si="28"/>
        <v/>
      </c>
      <c r="AD79" s="23" t="str">
        <f t="shared" si="29"/>
        <v/>
      </c>
    </row>
    <row r="80" spans="1:30" x14ac:dyDescent="0.2">
      <c r="A80" s="29">
        <v>76</v>
      </c>
      <c r="B80" s="30" t="str">
        <f>IFERROR(IF(ＤＬシート!$T77="","",ＤＬシート!$T77),"")</f>
        <v/>
      </c>
      <c r="C80" s="30" t="str">
        <f>IFERROR(IF(ＤＬシート!$S77="","",ＤＬシート!$S77),"")</f>
        <v/>
      </c>
      <c r="D80" s="30" t="str">
        <f>IFERROR(IF(ＤＬシート!$E77="","","○"),"")</f>
        <v/>
      </c>
      <c r="E80" s="30" t="str">
        <f>IFERROR(IF(ＤＬシート!$H77="","",(LEFT(ＤＬシート!$H77,FIND(" ",ＤＬシート!$H77)-1))),"")</f>
        <v/>
      </c>
      <c r="F80" s="30" t="str">
        <f>IFERROR(IF(ＤＬシート!$H77="","",(RIGHT(ＤＬシート!$H77,LEN(ＤＬシート!$H77)-FIND(" ",ＤＬシート!$H77)))),"")</f>
        <v/>
      </c>
      <c r="G80" s="30" t="str">
        <f>IFERROR(IF(ＤＬシート!$I77="","",(LEFT(ＤＬシート!$I77,FIND(" ",ＤＬシート!$I77)-1))),"")</f>
        <v/>
      </c>
      <c r="H80" s="30" t="str">
        <f>IFERROR(IF(ＤＬシート!$I77="","",(RIGHT(ＤＬシート!$I77,LEN(ＤＬシート!$I77)-FIND(" ",ＤＬシート!$I77)))),"")</f>
        <v/>
      </c>
      <c r="I80" s="30" t="str">
        <f>IFERROR(IF(ＤＬシート!$K77="","",ＤＬシート!$K77),"")</f>
        <v/>
      </c>
      <c r="J80" s="30" t="str">
        <f>IFERROR(IF(ＤＬシート!$M77="","",ＤＬシート!$M77),"")</f>
        <v/>
      </c>
      <c r="K80" s="30" t="str">
        <f>IFERROR(IF(ＤＬシート!$U77="","",LEFT(ＤＬシート!$U77,1)),"")</f>
        <v/>
      </c>
      <c r="L80" s="40" t="str">
        <f>IFERROR(IF(ＤＬシート!$V77="","",LEFT(ＤＬシート!$V77,1)),"")</f>
        <v/>
      </c>
      <c r="M80" s="40" t="str">
        <f>IFERROR(IF(ＤＬシート!$AD77="","",ＤＬシート!$AD77),"")</f>
        <v/>
      </c>
      <c r="N80" s="43" t="str">
        <f>IFERROR(IF(ＤＬシート!$AC77="","",ＤＬシート!$AC77),"")</f>
        <v/>
      </c>
      <c r="O80" s="23">
        <f t="shared" si="16"/>
        <v>76</v>
      </c>
      <c r="P80" s="47" t="str">
        <f t="shared" si="17"/>
        <v/>
      </c>
      <c r="Q80" s="48" t="str">
        <f t="shared" si="15"/>
        <v/>
      </c>
      <c r="R80" s="48" t="str">
        <f t="shared" si="18"/>
        <v/>
      </c>
      <c r="S80" s="48" t="str">
        <f t="shared" si="19"/>
        <v/>
      </c>
      <c r="T80" s="48" t="str">
        <f t="shared" si="20"/>
        <v/>
      </c>
      <c r="U80" s="48" t="str">
        <f t="shared" si="21"/>
        <v/>
      </c>
      <c r="V80" s="48" t="str">
        <f t="shared" si="22"/>
        <v/>
      </c>
      <c r="W80" s="48" t="str">
        <f t="shared" si="23"/>
        <v/>
      </c>
      <c r="X80" s="48" t="str">
        <f t="shared" si="24"/>
        <v/>
      </c>
      <c r="Y80" s="48" t="str">
        <f t="shared" si="25"/>
        <v/>
      </c>
      <c r="Z80" s="48" t="str">
        <f t="shared" si="26"/>
        <v/>
      </c>
      <c r="AA80" s="74" t="str">
        <f t="shared" si="27"/>
        <v/>
      </c>
      <c r="AB80" s="43" t="str">
        <f t="shared" si="28"/>
        <v/>
      </c>
      <c r="AD80" s="23" t="str">
        <f t="shared" si="29"/>
        <v/>
      </c>
    </row>
    <row r="81" spans="1:30" x14ac:dyDescent="0.2">
      <c r="A81" s="29">
        <v>77</v>
      </c>
      <c r="B81" s="30" t="str">
        <f>IFERROR(IF(ＤＬシート!$T78="","",ＤＬシート!$T78),"")</f>
        <v/>
      </c>
      <c r="C81" s="30" t="str">
        <f>IFERROR(IF(ＤＬシート!$S78="","",ＤＬシート!$S78),"")</f>
        <v/>
      </c>
      <c r="D81" s="30" t="str">
        <f>IFERROR(IF(ＤＬシート!$E78="","","○"),"")</f>
        <v/>
      </c>
      <c r="E81" s="30" t="str">
        <f>IFERROR(IF(ＤＬシート!$H78="","",(LEFT(ＤＬシート!$H78,FIND(" ",ＤＬシート!$H78)-1))),"")</f>
        <v/>
      </c>
      <c r="F81" s="30" t="str">
        <f>IFERROR(IF(ＤＬシート!$H78="","",(RIGHT(ＤＬシート!$H78,LEN(ＤＬシート!$H78)-FIND(" ",ＤＬシート!$H78)))),"")</f>
        <v/>
      </c>
      <c r="G81" s="30" t="str">
        <f>IFERROR(IF(ＤＬシート!$I78="","",(LEFT(ＤＬシート!$I78,FIND(" ",ＤＬシート!$I78)-1))),"")</f>
        <v/>
      </c>
      <c r="H81" s="30" t="str">
        <f>IFERROR(IF(ＤＬシート!$I78="","",(RIGHT(ＤＬシート!$I78,LEN(ＤＬシート!$I78)-FIND(" ",ＤＬシート!$I78)))),"")</f>
        <v/>
      </c>
      <c r="I81" s="30" t="str">
        <f>IFERROR(IF(ＤＬシート!$K78="","",ＤＬシート!$K78),"")</f>
        <v/>
      </c>
      <c r="J81" s="30" t="str">
        <f>IFERROR(IF(ＤＬシート!$M78="","",ＤＬシート!$M78),"")</f>
        <v/>
      </c>
      <c r="K81" s="30" t="str">
        <f>IFERROR(IF(ＤＬシート!$U78="","",LEFT(ＤＬシート!$U78,1)),"")</f>
        <v/>
      </c>
      <c r="L81" s="40" t="str">
        <f>IFERROR(IF(ＤＬシート!$V78="","",LEFT(ＤＬシート!$V78,1)),"")</f>
        <v/>
      </c>
      <c r="M81" s="40" t="str">
        <f>IFERROR(IF(ＤＬシート!$AD78="","",ＤＬシート!$AD78),"")</f>
        <v/>
      </c>
      <c r="N81" s="43" t="str">
        <f>IFERROR(IF(ＤＬシート!$AC78="","",ＤＬシート!$AC78),"")</f>
        <v/>
      </c>
      <c r="O81" s="23">
        <f t="shared" si="16"/>
        <v>77</v>
      </c>
      <c r="P81" s="47" t="str">
        <f t="shared" si="17"/>
        <v/>
      </c>
      <c r="Q81" s="48" t="str">
        <f t="shared" si="15"/>
        <v/>
      </c>
      <c r="R81" s="48" t="str">
        <f t="shared" si="18"/>
        <v/>
      </c>
      <c r="S81" s="48" t="str">
        <f t="shared" si="19"/>
        <v/>
      </c>
      <c r="T81" s="48" t="str">
        <f t="shared" si="20"/>
        <v/>
      </c>
      <c r="U81" s="48" t="str">
        <f t="shared" si="21"/>
        <v/>
      </c>
      <c r="V81" s="48" t="str">
        <f t="shared" si="22"/>
        <v/>
      </c>
      <c r="W81" s="48" t="str">
        <f t="shared" si="23"/>
        <v/>
      </c>
      <c r="X81" s="48" t="str">
        <f t="shared" si="24"/>
        <v/>
      </c>
      <c r="Y81" s="48" t="str">
        <f t="shared" si="25"/>
        <v/>
      </c>
      <c r="Z81" s="48" t="str">
        <f t="shared" si="26"/>
        <v/>
      </c>
      <c r="AA81" s="74" t="str">
        <f t="shared" si="27"/>
        <v/>
      </c>
      <c r="AB81" s="43" t="str">
        <f t="shared" si="28"/>
        <v/>
      </c>
      <c r="AD81" s="23" t="str">
        <f t="shared" si="29"/>
        <v/>
      </c>
    </row>
    <row r="82" spans="1:30" x14ac:dyDescent="0.2">
      <c r="A82" s="29">
        <v>78</v>
      </c>
      <c r="B82" s="30" t="str">
        <f>IFERROR(IF(ＤＬシート!$T79="","",ＤＬシート!$T79),"")</f>
        <v/>
      </c>
      <c r="C82" s="30" t="str">
        <f>IFERROR(IF(ＤＬシート!$S79="","",ＤＬシート!$S79),"")</f>
        <v/>
      </c>
      <c r="D82" s="30" t="str">
        <f>IFERROR(IF(ＤＬシート!$E79="","","○"),"")</f>
        <v/>
      </c>
      <c r="E82" s="30" t="str">
        <f>IFERROR(IF(ＤＬシート!$H79="","",(LEFT(ＤＬシート!$H79,FIND(" ",ＤＬシート!$H79)-1))),"")</f>
        <v/>
      </c>
      <c r="F82" s="30" t="str">
        <f>IFERROR(IF(ＤＬシート!$H79="","",(RIGHT(ＤＬシート!$H79,LEN(ＤＬシート!$H79)-FIND(" ",ＤＬシート!$H79)))),"")</f>
        <v/>
      </c>
      <c r="G82" s="30" t="str">
        <f>IFERROR(IF(ＤＬシート!$I79="","",(LEFT(ＤＬシート!$I79,FIND(" ",ＤＬシート!$I79)-1))),"")</f>
        <v/>
      </c>
      <c r="H82" s="30" t="str">
        <f>IFERROR(IF(ＤＬシート!$I79="","",(RIGHT(ＤＬシート!$I79,LEN(ＤＬシート!$I79)-FIND(" ",ＤＬシート!$I79)))),"")</f>
        <v/>
      </c>
      <c r="I82" s="30" t="str">
        <f>IFERROR(IF(ＤＬシート!$K79="","",ＤＬシート!$K79),"")</f>
        <v/>
      </c>
      <c r="J82" s="30" t="str">
        <f>IFERROR(IF(ＤＬシート!$M79="","",ＤＬシート!$M79),"")</f>
        <v/>
      </c>
      <c r="K82" s="30" t="str">
        <f>IFERROR(IF(ＤＬシート!$U79="","",LEFT(ＤＬシート!$U79,1)),"")</f>
        <v/>
      </c>
      <c r="L82" s="40" t="str">
        <f>IFERROR(IF(ＤＬシート!$V79="","",LEFT(ＤＬシート!$V79,1)),"")</f>
        <v/>
      </c>
      <c r="M82" s="40" t="str">
        <f>IFERROR(IF(ＤＬシート!$AD79="","",ＤＬシート!$AD79),"")</f>
        <v/>
      </c>
      <c r="N82" s="43" t="str">
        <f>IFERROR(IF(ＤＬシート!$AC79="","",ＤＬシート!$AC79),"")</f>
        <v/>
      </c>
      <c r="O82" s="23">
        <f t="shared" si="16"/>
        <v>78</v>
      </c>
      <c r="P82" s="47" t="str">
        <f t="shared" si="17"/>
        <v/>
      </c>
      <c r="Q82" s="48" t="str">
        <f t="shared" si="15"/>
        <v/>
      </c>
      <c r="R82" s="48" t="str">
        <f t="shared" si="18"/>
        <v/>
      </c>
      <c r="S82" s="48" t="str">
        <f t="shared" si="19"/>
        <v/>
      </c>
      <c r="T82" s="48" t="str">
        <f t="shared" si="20"/>
        <v/>
      </c>
      <c r="U82" s="48" t="str">
        <f t="shared" si="21"/>
        <v/>
      </c>
      <c r="V82" s="48" t="str">
        <f t="shared" si="22"/>
        <v/>
      </c>
      <c r="W82" s="48" t="str">
        <f t="shared" si="23"/>
        <v/>
      </c>
      <c r="X82" s="48" t="str">
        <f t="shared" si="24"/>
        <v/>
      </c>
      <c r="Y82" s="48" t="str">
        <f t="shared" si="25"/>
        <v/>
      </c>
      <c r="Z82" s="48" t="str">
        <f t="shared" si="26"/>
        <v/>
      </c>
      <c r="AA82" s="74" t="str">
        <f t="shared" si="27"/>
        <v/>
      </c>
      <c r="AB82" s="43" t="str">
        <f t="shared" si="28"/>
        <v/>
      </c>
      <c r="AD82" s="23" t="str">
        <f t="shared" si="29"/>
        <v/>
      </c>
    </row>
    <row r="83" spans="1:30" x14ac:dyDescent="0.2">
      <c r="A83" s="29">
        <v>79</v>
      </c>
      <c r="B83" s="30" t="str">
        <f>IFERROR(IF(ＤＬシート!$T80="","",ＤＬシート!$T80),"")</f>
        <v/>
      </c>
      <c r="C83" s="30" t="str">
        <f>IFERROR(IF(ＤＬシート!$S80="","",ＤＬシート!$S80),"")</f>
        <v/>
      </c>
      <c r="D83" s="30" t="str">
        <f>IFERROR(IF(ＤＬシート!$E80="","","○"),"")</f>
        <v/>
      </c>
      <c r="E83" s="30" t="str">
        <f>IFERROR(IF(ＤＬシート!$H80="","",(LEFT(ＤＬシート!$H80,FIND(" ",ＤＬシート!$H80)-1))),"")</f>
        <v/>
      </c>
      <c r="F83" s="30" t="str">
        <f>IFERROR(IF(ＤＬシート!$H80="","",(RIGHT(ＤＬシート!$H80,LEN(ＤＬシート!$H80)-FIND(" ",ＤＬシート!$H80)))),"")</f>
        <v/>
      </c>
      <c r="G83" s="30" t="str">
        <f>IFERROR(IF(ＤＬシート!$I80="","",(LEFT(ＤＬシート!$I80,FIND(" ",ＤＬシート!$I80)-1))),"")</f>
        <v/>
      </c>
      <c r="H83" s="30" t="str">
        <f>IFERROR(IF(ＤＬシート!$I80="","",(RIGHT(ＤＬシート!$I80,LEN(ＤＬシート!$I80)-FIND(" ",ＤＬシート!$I80)))),"")</f>
        <v/>
      </c>
      <c r="I83" s="30" t="str">
        <f>IFERROR(IF(ＤＬシート!$K80="","",ＤＬシート!$K80),"")</f>
        <v/>
      </c>
      <c r="J83" s="30" t="str">
        <f>IFERROR(IF(ＤＬシート!$M80="","",ＤＬシート!$M80),"")</f>
        <v/>
      </c>
      <c r="K83" s="30" t="str">
        <f>IFERROR(IF(ＤＬシート!$U80="","",LEFT(ＤＬシート!$U80,1)),"")</f>
        <v/>
      </c>
      <c r="L83" s="40" t="str">
        <f>IFERROR(IF(ＤＬシート!$V80="","",LEFT(ＤＬシート!$V80,1)),"")</f>
        <v/>
      </c>
      <c r="M83" s="40" t="str">
        <f>IFERROR(IF(ＤＬシート!$AD80="","",ＤＬシート!$AD80),"")</f>
        <v/>
      </c>
      <c r="N83" s="43" t="str">
        <f>IFERROR(IF(ＤＬシート!$AC80="","",ＤＬシート!$AC80),"")</f>
        <v/>
      </c>
      <c r="O83" s="23">
        <f t="shared" si="16"/>
        <v>79</v>
      </c>
      <c r="P83" s="47" t="str">
        <f t="shared" si="17"/>
        <v/>
      </c>
      <c r="Q83" s="48" t="str">
        <f t="shared" si="15"/>
        <v/>
      </c>
      <c r="R83" s="48" t="str">
        <f t="shared" si="18"/>
        <v/>
      </c>
      <c r="S83" s="48" t="str">
        <f t="shared" si="19"/>
        <v/>
      </c>
      <c r="T83" s="48" t="str">
        <f t="shared" si="20"/>
        <v/>
      </c>
      <c r="U83" s="48" t="str">
        <f t="shared" si="21"/>
        <v/>
      </c>
      <c r="V83" s="48" t="str">
        <f t="shared" si="22"/>
        <v/>
      </c>
      <c r="W83" s="48" t="str">
        <f t="shared" si="23"/>
        <v/>
      </c>
      <c r="X83" s="48" t="str">
        <f t="shared" si="24"/>
        <v/>
      </c>
      <c r="Y83" s="48" t="str">
        <f t="shared" si="25"/>
        <v/>
      </c>
      <c r="Z83" s="48" t="str">
        <f t="shared" si="26"/>
        <v/>
      </c>
      <c r="AA83" s="74" t="str">
        <f t="shared" si="27"/>
        <v/>
      </c>
      <c r="AB83" s="43" t="str">
        <f t="shared" si="28"/>
        <v/>
      </c>
      <c r="AD83" s="23" t="str">
        <f t="shared" si="29"/>
        <v/>
      </c>
    </row>
    <row r="84" spans="1:30" x14ac:dyDescent="0.2">
      <c r="A84" s="29">
        <v>80</v>
      </c>
      <c r="B84" s="30" t="str">
        <f>IFERROR(IF(ＤＬシート!$T81="","",ＤＬシート!$T81),"")</f>
        <v/>
      </c>
      <c r="C84" s="30" t="str">
        <f>IFERROR(IF(ＤＬシート!$S81="","",ＤＬシート!$S81),"")</f>
        <v/>
      </c>
      <c r="D84" s="30" t="str">
        <f>IFERROR(IF(ＤＬシート!$E81="","","○"),"")</f>
        <v/>
      </c>
      <c r="E84" s="30" t="str">
        <f>IFERROR(IF(ＤＬシート!$H81="","",(LEFT(ＤＬシート!$H81,FIND(" ",ＤＬシート!$H81)-1))),"")</f>
        <v/>
      </c>
      <c r="F84" s="30" t="str">
        <f>IFERROR(IF(ＤＬシート!$H81="","",(RIGHT(ＤＬシート!$H81,LEN(ＤＬシート!$H81)-FIND(" ",ＤＬシート!$H81)))),"")</f>
        <v/>
      </c>
      <c r="G84" s="30" t="str">
        <f>IFERROR(IF(ＤＬシート!$I81="","",(LEFT(ＤＬシート!$I81,FIND(" ",ＤＬシート!$I81)-1))),"")</f>
        <v/>
      </c>
      <c r="H84" s="30" t="str">
        <f>IFERROR(IF(ＤＬシート!$I81="","",(RIGHT(ＤＬシート!$I81,LEN(ＤＬシート!$I81)-FIND(" ",ＤＬシート!$I81)))),"")</f>
        <v/>
      </c>
      <c r="I84" s="30" t="str">
        <f>IFERROR(IF(ＤＬシート!$K81="","",ＤＬシート!$K81),"")</f>
        <v/>
      </c>
      <c r="J84" s="30" t="str">
        <f>IFERROR(IF(ＤＬシート!$M81="","",ＤＬシート!$M81),"")</f>
        <v/>
      </c>
      <c r="K84" s="30" t="str">
        <f>IFERROR(IF(ＤＬシート!$U81="","",LEFT(ＤＬシート!$U81,1)),"")</f>
        <v/>
      </c>
      <c r="L84" s="40" t="str">
        <f>IFERROR(IF(ＤＬシート!$V81="","",LEFT(ＤＬシート!$V81,1)),"")</f>
        <v/>
      </c>
      <c r="M84" s="40" t="str">
        <f>IFERROR(IF(ＤＬシート!$AD81="","",ＤＬシート!$AD81),"")</f>
        <v/>
      </c>
      <c r="N84" s="43" t="str">
        <f>IFERROR(IF(ＤＬシート!$AC81="","",ＤＬシート!$AC81),"")</f>
        <v/>
      </c>
      <c r="O84" s="23">
        <f t="shared" si="16"/>
        <v>80</v>
      </c>
      <c r="P84" s="47" t="str">
        <f t="shared" si="17"/>
        <v/>
      </c>
      <c r="Q84" s="48" t="str">
        <f t="shared" si="15"/>
        <v/>
      </c>
      <c r="R84" s="48" t="str">
        <f t="shared" si="18"/>
        <v/>
      </c>
      <c r="S84" s="48" t="str">
        <f t="shared" si="19"/>
        <v/>
      </c>
      <c r="T84" s="48" t="str">
        <f t="shared" si="20"/>
        <v/>
      </c>
      <c r="U84" s="48" t="str">
        <f t="shared" si="21"/>
        <v/>
      </c>
      <c r="V84" s="48" t="str">
        <f t="shared" si="22"/>
        <v/>
      </c>
      <c r="W84" s="48" t="str">
        <f t="shared" si="23"/>
        <v/>
      </c>
      <c r="X84" s="48" t="str">
        <f t="shared" si="24"/>
        <v/>
      </c>
      <c r="Y84" s="48" t="str">
        <f t="shared" si="25"/>
        <v/>
      </c>
      <c r="Z84" s="48" t="str">
        <f t="shared" si="26"/>
        <v/>
      </c>
      <c r="AA84" s="74" t="str">
        <f t="shared" si="27"/>
        <v/>
      </c>
      <c r="AB84" s="43" t="str">
        <f t="shared" si="28"/>
        <v/>
      </c>
      <c r="AD84" s="23" t="str">
        <f t="shared" si="29"/>
        <v/>
      </c>
    </row>
    <row r="85" spans="1:30" x14ac:dyDescent="0.2">
      <c r="A85" s="29">
        <v>81</v>
      </c>
      <c r="B85" s="30" t="str">
        <f>IFERROR(IF(ＤＬシート!$T82="","",ＤＬシート!$T82),"")</f>
        <v/>
      </c>
      <c r="C85" s="30" t="str">
        <f>IFERROR(IF(ＤＬシート!$S82="","",ＤＬシート!$S82),"")</f>
        <v/>
      </c>
      <c r="D85" s="30" t="str">
        <f>IFERROR(IF(ＤＬシート!$E82="","","○"),"")</f>
        <v/>
      </c>
      <c r="E85" s="30" t="str">
        <f>IFERROR(IF(ＤＬシート!$H82="","",(LEFT(ＤＬシート!$H82,FIND(" ",ＤＬシート!$H82)-1))),"")</f>
        <v/>
      </c>
      <c r="F85" s="30" t="str">
        <f>IFERROR(IF(ＤＬシート!$H82="","",(RIGHT(ＤＬシート!$H82,LEN(ＤＬシート!$H82)-FIND(" ",ＤＬシート!$H82)))),"")</f>
        <v/>
      </c>
      <c r="G85" s="30" t="str">
        <f>IFERROR(IF(ＤＬシート!$I82="","",(LEFT(ＤＬシート!$I82,FIND(" ",ＤＬシート!$I82)-1))),"")</f>
        <v/>
      </c>
      <c r="H85" s="30" t="str">
        <f>IFERROR(IF(ＤＬシート!$I82="","",(RIGHT(ＤＬシート!$I82,LEN(ＤＬシート!$I82)-FIND(" ",ＤＬシート!$I82)))),"")</f>
        <v/>
      </c>
      <c r="I85" s="30" t="str">
        <f>IFERROR(IF(ＤＬシート!$K82="","",ＤＬシート!$K82),"")</f>
        <v/>
      </c>
      <c r="J85" s="30" t="str">
        <f>IFERROR(IF(ＤＬシート!$M82="","",ＤＬシート!$M82),"")</f>
        <v/>
      </c>
      <c r="K85" s="30" t="str">
        <f>IFERROR(IF(ＤＬシート!$U82="","",LEFT(ＤＬシート!$U82,1)),"")</f>
        <v/>
      </c>
      <c r="L85" s="40" t="str">
        <f>IFERROR(IF(ＤＬシート!$V82="","",LEFT(ＤＬシート!$V82,1)),"")</f>
        <v/>
      </c>
      <c r="M85" s="40" t="str">
        <f>IFERROR(IF(ＤＬシート!$AD82="","",ＤＬシート!$AD82),"")</f>
        <v/>
      </c>
      <c r="N85" s="43" t="str">
        <f>IFERROR(IF(ＤＬシート!$AC82="","",ＤＬシート!$AC82),"")</f>
        <v/>
      </c>
      <c r="O85" s="23">
        <f t="shared" si="16"/>
        <v>81</v>
      </c>
      <c r="P85" s="47" t="str">
        <f t="shared" si="17"/>
        <v/>
      </c>
      <c r="Q85" s="48" t="str">
        <f t="shared" si="15"/>
        <v/>
      </c>
      <c r="R85" s="48" t="str">
        <f t="shared" si="18"/>
        <v/>
      </c>
      <c r="S85" s="48" t="str">
        <f t="shared" si="19"/>
        <v/>
      </c>
      <c r="T85" s="48" t="str">
        <f t="shared" si="20"/>
        <v/>
      </c>
      <c r="U85" s="48" t="str">
        <f t="shared" si="21"/>
        <v/>
      </c>
      <c r="V85" s="48" t="str">
        <f t="shared" si="22"/>
        <v/>
      </c>
      <c r="W85" s="48" t="str">
        <f t="shared" si="23"/>
        <v/>
      </c>
      <c r="X85" s="48" t="str">
        <f t="shared" si="24"/>
        <v/>
      </c>
      <c r="Y85" s="48" t="str">
        <f t="shared" si="25"/>
        <v/>
      </c>
      <c r="Z85" s="48" t="str">
        <f t="shared" si="26"/>
        <v/>
      </c>
      <c r="AA85" s="74" t="str">
        <f t="shared" si="27"/>
        <v/>
      </c>
      <c r="AB85" s="43" t="str">
        <f t="shared" si="28"/>
        <v/>
      </c>
      <c r="AD85" s="23" t="str">
        <f t="shared" si="29"/>
        <v/>
      </c>
    </row>
    <row r="86" spans="1:30" x14ac:dyDescent="0.2">
      <c r="A86" s="29">
        <v>82</v>
      </c>
      <c r="B86" s="30" t="str">
        <f>IFERROR(IF(ＤＬシート!$T83="","",ＤＬシート!$T83),"")</f>
        <v/>
      </c>
      <c r="C86" s="30" t="str">
        <f>IFERROR(IF(ＤＬシート!$S83="","",ＤＬシート!$S83),"")</f>
        <v/>
      </c>
      <c r="D86" s="30" t="str">
        <f>IFERROR(IF(ＤＬシート!$E83="","","○"),"")</f>
        <v/>
      </c>
      <c r="E86" s="30" t="str">
        <f>IFERROR(IF(ＤＬシート!$H83="","",(LEFT(ＤＬシート!$H83,FIND(" ",ＤＬシート!$H83)-1))),"")</f>
        <v/>
      </c>
      <c r="F86" s="30" t="str">
        <f>IFERROR(IF(ＤＬシート!$H83="","",(RIGHT(ＤＬシート!$H83,LEN(ＤＬシート!$H83)-FIND(" ",ＤＬシート!$H83)))),"")</f>
        <v/>
      </c>
      <c r="G86" s="30" t="str">
        <f>IFERROR(IF(ＤＬシート!$I83="","",(LEFT(ＤＬシート!$I83,FIND(" ",ＤＬシート!$I83)-1))),"")</f>
        <v/>
      </c>
      <c r="H86" s="30" t="str">
        <f>IFERROR(IF(ＤＬシート!$I83="","",(RIGHT(ＤＬシート!$I83,LEN(ＤＬシート!$I83)-FIND(" ",ＤＬシート!$I83)))),"")</f>
        <v/>
      </c>
      <c r="I86" s="30" t="str">
        <f>IFERROR(IF(ＤＬシート!$K83="","",ＤＬシート!$K83),"")</f>
        <v/>
      </c>
      <c r="J86" s="30" t="str">
        <f>IFERROR(IF(ＤＬシート!$M83="","",ＤＬシート!$M83),"")</f>
        <v/>
      </c>
      <c r="K86" s="30" t="str">
        <f>IFERROR(IF(ＤＬシート!$U83="","",LEFT(ＤＬシート!$U83,1)),"")</f>
        <v/>
      </c>
      <c r="L86" s="40" t="str">
        <f>IFERROR(IF(ＤＬシート!$V83="","",LEFT(ＤＬシート!$V83,1)),"")</f>
        <v/>
      </c>
      <c r="M86" s="40" t="str">
        <f>IFERROR(IF(ＤＬシート!$AD83="","",ＤＬシート!$AD83),"")</f>
        <v/>
      </c>
      <c r="N86" s="43" t="str">
        <f>IFERROR(IF(ＤＬシート!$AC83="","",ＤＬシート!$AC83),"")</f>
        <v/>
      </c>
      <c r="O86" s="23">
        <f t="shared" si="16"/>
        <v>82</v>
      </c>
      <c r="P86" s="47" t="str">
        <f t="shared" si="17"/>
        <v/>
      </c>
      <c r="Q86" s="48" t="str">
        <f t="shared" si="15"/>
        <v/>
      </c>
      <c r="R86" s="48" t="str">
        <f t="shared" si="18"/>
        <v/>
      </c>
      <c r="S86" s="48" t="str">
        <f t="shared" si="19"/>
        <v/>
      </c>
      <c r="T86" s="48" t="str">
        <f t="shared" si="20"/>
        <v/>
      </c>
      <c r="U86" s="48" t="str">
        <f t="shared" si="21"/>
        <v/>
      </c>
      <c r="V86" s="48" t="str">
        <f t="shared" si="22"/>
        <v/>
      </c>
      <c r="W86" s="48" t="str">
        <f t="shared" si="23"/>
        <v/>
      </c>
      <c r="X86" s="48" t="str">
        <f t="shared" si="24"/>
        <v/>
      </c>
      <c r="Y86" s="48" t="str">
        <f t="shared" si="25"/>
        <v/>
      </c>
      <c r="Z86" s="48" t="str">
        <f t="shared" si="26"/>
        <v/>
      </c>
      <c r="AA86" s="74" t="str">
        <f t="shared" si="27"/>
        <v/>
      </c>
      <c r="AB86" s="43" t="str">
        <f t="shared" si="28"/>
        <v/>
      </c>
      <c r="AD86" s="23" t="str">
        <f t="shared" si="29"/>
        <v/>
      </c>
    </row>
    <row r="87" spans="1:30" x14ac:dyDescent="0.2">
      <c r="A87" s="29">
        <v>83</v>
      </c>
      <c r="B87" s="30" t="str">
        <f>IFERROR(IF(ＤＬシート!$T84="","",ＤＬシート!$T84),"")</f>
        <v/>
      </c>
      <c r="C87" s="30" t="str">
        <f>IFERROR(IF(ＤＬシート!$S84="","",ＤＬシート!$S84),"")</f>
        <v/>
      </c>
      <c r="D87" s="30" t="str">
        <f>IFERROR(IF(ＤＬシート!$E84="","","○"),"")</f>
        <v/>
      </c>
      <c r="E87" s="30" t="str">
        <f>IFERROR(IF(ＤＬシート!$H84="","",(LEFT(ＤＬシート!$H84,FIND(" ",ＤＬシート!$H84)-1))),"")</f>
        <v/>
      </c>
      <c r="F87" s="30" t="str">
        <f>IFERROR(IF(ＤＬシート!$H84="","",(RIGHT(ＤＬシート!$H84,LEN(ＤＬシート!$H84)-FIND(" ",ＤＬシート!$H84)))),"")</f>
        <v/>
      </c>
      <c r="G87" s="30" t="str">
        <f>IFERROR(IF(ＤＬシート!$I84="","",(LEFT(ＤＬシート!$I84,FIND(" ",ＤＬシート!$I84)-1))),"")</f>
        <v/>
      </c>
      <c r="H87" s="30" t="str">
        <f>IFERROR(IF(ＤＬシート!$I84="","",(RIGHT(ＤＬシート!$I84,LEN(ＤＬシート!$I84)-FIND(" ",ＤＬシート!$I84)))),"")</f>
        <v/>
      </c>
      <c r="I87" s="30" t="str">
        <f>IFERROR(IF(ＤＬシート!$K84="","",ＤＬシート!$K84),"")</f>
        <v/>
      </c>
      <c r="J87" s="30" t="str">
        <f>IFERROR(IF(ＤＬシート!$M84="","",ＤＬシート!$M84),"")</f>
        <v/>
      </c>
      <c r="K87" s="30" t="str">
        <f>IFERROR(IF(ＤＬシート!$U84="","",LEFT(ＤＬシート!$U84,1)),"")</f>
        <v/>
      </c>
      <c r="L87" s="40" t="str">
        <f>IFERROR(IF(ＤＬシート!$V84="","",LEFT(ＤＬシート!$V84,1)),"")</f>
        <v/>
      </c>
      <c r="M87" s="40" t="str">
        <f>IFERROR(IF(ＤＬシート!$AD84="","",ＤＬシート!$AD84),"")</f>
        <v/>
      </c>
      <c r="N87" s="43" t="str">
        <f>IFERROR(IF(ＤＬシート!$AC84="","",ＤＬシート!$AC84),"")</f>
        <v/>
      </c>
      <c r="O87" s="23">
        <f t="shared" si="16"/>
        <v>83</v>
      </c>
      <c r="P87" s="47" t="str">
        <f t="shared" si="17"/>
        <v/>
      </c>
      <c r="Q87" s="48" t="str">
        <f t="shared" si="15"/>
        <v/>
      </c>
      <c r="R87" s="48" t="str">
        <f t="shared" si="18"/>
        <v/>
      </c>
      <c r="S87" s="48" t="str">
        <f t="shared" si="19"/>
        <v/>
      </c>
      <c r="T87" s="48" t="str">
        <f t="shared" si="20"/>
        <v/>
      </c>
      <c r="U87" s="48" t="str">
        <f t="shared" si="21"/>
        <v/>
      </c>
      <c r="V87" s="48" t="str">
        <f t="shared" si="22"/>
        <v/>
      </c>
      <c r="W87" s="48" t="str">
        <f t="shared" si="23"/>
        <v/>
      </c>
      <c r="X87" s="48" t="str">
        <f t="shared" si="24"/>
        <v/>
      </c>
      <c r="Y87" s="48" t="str">
        <f t="shared" si="25"/>
        <v/>
      </c>
      <c r="Z87" s="48" t="str">
        <f t="shared" si="26"/>
        <v/>
      </c>
      <c r="AA87" s="74" t="str">
        <f t="shared" si="27"/>
        <v/>
      </c>
      <c r="AB87" s="43" t="str">
        <f t="shared" si="28"/>
        <v/>
      </c>
      <c r="AD87" s="23" t="str">
        <f t="shared" si="29"/>
        <v/>
      </c>
    </row>
    <row r="88" spans="1:30" x14ac:dyDescent="0.2">
      <c r="A88" s="29">
        <v>84</v>
      </c>
      <c r="B88" s="30" t="str">
        <f>IFERROR(IF(ＤＬシート!$T85="","",ＤＬシート!$T85),"")</f>
        <v/>
      </c>
      <c r="C88" s="30" t="str">
        <f>IFERROR(IF(ＤＬシート!$S85="","",ＤＬシート!$S85),"")</f>
        <v/>
      </c>
      <c r="D88" s="30" t="str">
        <f>IFERROR(IF(ＤＬシート!$E85="","","○"),"")</f>
        <v/>
      </c>
      <c r="E88" s="30" t="str">
        <f>IFERROR(IF(ＤＬシート!$H85="","",(LEFT(ＤＬシート!$H85,FIND(" ",ＤＬシート!$H85)-1))),"")</f>
        <v/>
      </c>
      <c r="F88" s="30" t="str">
        <f>IFERROR(IF(ＤＬシート!$H85="","",(RIGHT(ＤＬシート!$H85,LEN(ＤＬシート!$H85)-FIND(" ",ＤＬシート!$H85)))),"")</f>
        <v/>
      </c>
      <c r="G88" s="30" t="str">
        <f>IFERROR(IF(ＤＬシート!$I85="","",(LEFT(ＤＬシート!$I85,FIND(" ",ＤＬシート!$I85)-1))),"")</f>
        <v/>
      </c>
      <c r="H88" s="30" t="str">
        <f>IFERROR(IF(ＤＬシート!$I85="","",(RIGHT(ＤＬシート!$I85,LEN(ＤＬシート!$I85)-FIND(" ",ＤＬシート!$I85)))),"")</f>
        <v/>
      </c>
      <c r="I88" s="30" t="str">
        <f>IFERROR(IF(ＤＬシート!$K85="","",ＤＬシート!$K85),"")</f>
        <v/>
      </c>
      <c r="J88" s="30" t="str">
        <f>IFERROR(IF(ＤＬシート!$M85="","",ＤＬシート!$M85),"")</f>
        <v/>
      </c>
      <c r="K88" s="30" t="str">
        <f>IFERROR(IF(ＤＬシート!$U85="","",LEFT(ＤＬシート!$U85,1)),"")</f>
        <v/>
      </c>
      <c r="L88" s="40" t="str">
        <f>IFERROR(IF(ＤＬシート!$V85="","",LEFT(ＤＬシート!$V85,1)),"")</f>
        <v/>
      </c>
      <c r="M88" s="40" t="str">
        <f>IFERROR(IF(ＤＬシート!$AD85="","",ＤＬシート!$AD85),"")</f>
        <v/>
      </c>
      <c r="N88" s="43" t="str">
        <f>IFERROR(IF(ＤＬシート!$AC85="","",ＤＬシート!$AC85),"")</f>
        <v/>
      </c>
      <c r="O88" s="23">
        <f t="shared" si="16"/>
        <v>84</v>
      </c>
      <c r="P88" s="47" t="str">
        <f t="shared" si="17"/>
        <v/>
      </c>
      <c r="Q88" s="48" t="str">
        <f t="shared" si="15"/>
        <v/>
      </c>
      <c r="R88" s="48" t="str">
        <f t="shared" si="18"/>
        <v/>
      </c>
      <c r="S88" s="48" t="str">
        <f t="shared" si="19"/>
        <v/>
      </c>
      <c r="T88" s="48" t="str">
        <f t="shared" si="20"/>
        <v/>
      </c>
      <c r="U88" s="48" t="str">
        <f t="shared" si="21"/>
        <v/>
      </c>
      <c r="V88" s="48" t="str">
        <f t="shared" si="22"/>
        <v/>
      </c>
      <c r="W88" s="48" t="str">
        <f t="shared" si="23"/>
        <v/>
      </c>
      <c r="X88" s="48" t="str">
        <f t="shared" si="24"/>
        <v/>
      </c>
      <c r="Y88" s="48" t="str">
        <f t="shared" si="25"/>
        <v/>
      </c>
      <c r="Z88" s="48" t="str">
        <f t="shared" si="26"/>
        <v/>
      </c>
      <c r="AA88" s="74" t="str">
        <f t="shared" si="27"/>
        <v/>
      </c>
      <c r="AB88" s="43" t="str">
        <f t="shared" si="28"/>
        <v/>
      </c>
      <c r="AD88" s="23" t="str">
        <f t="shared" si="29"/>
        <v/>
      </c>
    </row>
    <row r="89" spans="1:30" x14ac:dyDescent="0.2">
      <c r="A89" s="29">
        <v>85</v>
      </c>
      <c r="B89" s="30" t="str">
        <f>IFERROR(IF(ＤＬシート!$T86="","",ＤＬシート!$T86),"")</f>
        <v/>
      </c>
      <c r="C89" s="30" t="str">
        <f>IFERROR(IF(ＤＬシート!$S86="","",ＤＬシート!$S86),"")</f>
        <v/>
      </c>
      <c r="D89" s="30" t="str">
        <f>IFERROR(IF(ＤＬシート!$E86="","","○"),"")</f>
        <v/>
      </c>
      <c r="E89" s="30" t="str">
        <f>IFERROR(IF(ＤＬシート!$H86="","",(LEFT(ＤＬシート!$H86,FIND(" ",ＤＬシート!$H86)-1))),"")</f>
        <v/>
      </c>
      <c r="F89" s="30" t="str">
        <f>IFERROR(IF(ＤＬシート!$H86="","",(RIGHT(ＤＬシート!$H86,LEN(ＤＬシート!$H86)-FIND(" ",ＤＬシート!$H86)))),"")</f>
        <v/>
      </c>
      <c r="G89" s="30" t="str">
        <f>IFERROR(IF(ＤＬシート!$I86="","",(LEFT(ＤＬシート!$I86,FIND(" ",ＤＬシート!$I86)-1))),"")</f>
        <v/>
      </c>
      <c r="H89" s="30" t="str">
        <f>IFERROR(IF(ＤＬシート!$I86="","",(RIGHT(ＤＬシート!$I86,LEN(ＤＬシート!$I86)-FIND(" ",ＤＬシート!$I86)))),"")</f>
        <v/>
      </c>
      <c r="I89" s="30" t="str">
        <f>IFERROR(IF(ＤＬシート!$K86="","",ＤＬシート!$K86),"")</f>
        <v/>
      </c>
      <c r="J89" s="30" t="str">
        <f>IFERROR(IF(ＤＬシート!$M86="","",ＤＬシート!$M86),"")</f>
        <v/>
      </c>
      <c r="K89" s="30" t="str">
        <f>IFERROR(IF(ＤＬシート!$U86="","",LEFT(ＤＬシート!$U86,1)),"")</f>
        <v/>
      </c>
      <c r="L89" s="40" t="str">
        <f>IFERROR(IF(ＤＬシート!$V86="","",LEFT(ＤＬシート!$V86,1)),"")</f>
        <v/>
      </c>
      <c r="M89" s="40" t="str">
        <f>IFERROR(IF(ＤＬシート!$AD86="","",ＤＬシート!$AD86),"")</f>
        <v/>
      </c>
      <c r="N89" s="43" t="str">
        <f>IFERROR(IF(ＤＬシート!$AC86="","",ＤＬシート!$AC86),"")</f>
        <v/>
      </c>
      <c r="O89" s="23">
        <f t="shared" si="16"/>
        <v>85</v>
      </c>
      <c r="P89" s="47" t="str">
        <f t="shared" si="17"/>
        <v/>
      </c>
      <c r="Q89" s="48" t="str">
        <f t="shared" si="15"/>
        <v/>
      </c>
      <c r="R89" s="48" t="str">
        <f t="shared" si="18"/>
        <v/>
      </c>
      <c r="S89" s="48" t="str">
        <f t="shared" si="19"/>
        <v/>
      </c>
      <c r="T89" s="48" t="str">
        <f t="shared" si="20"/>
        <v/>
      </c>
      <c r="U89" s="48" t="str">
        <f t="shared" si="21"/>
        <v/>
      </c>
      <c r="V89" s="48" t="str">
        <f t="shared" si="22"/>
        <v/>
      </c>
      <c r="W89" s="48" t="str">
        <f t="shared" si="23"/>
        <v/>
      </c>
      <c r="X89" s="48" t="str">
        <f t="shared" si="24"/>
        <v/>
      </c>
      <c r="Y89" s="48" t="str">
        <f t="shared" si="25"/>
        <v/>
      </c>
      <c r="Z89" s="48" t="str">
        <f t="shared" si="26"/>
        <v/>
      </c>
      <c r="AA89" s="74" t="str">
        <f t="shared" si="27"/>
        <v/>
      </c>
      <c r="AB89" s="43" t="str">
        <f t="shared" si="28"/>
        <v/>
      </c>
      <c r="AD89" s="23" t="str">
        <f t="shared" si="29"/>
        <v/>
      </c>
    </row>
    <row r="90" spans="1:30" x14ac:dyDescent="0.2">
      <c r="A90" s="29">
        <v>86</v>
      </c>
      <c r="B90" s="30" t="str">
        <f>IFERROR(IF(ＤＬシート!$T87="","",ＤＬシート!$T87),"")</f>
        <v/>
      </c>
      <c r="C90" s="30" t="str">
        <f>IFERROR(IF(ＤＬシート!$S87="","",ＤＬシート!$S87),"")</f>
        <v/>
      </c>
      <c r="D90" s="30" t="str">
        <f>IFERROR(IF(ＤＬシート!$E87="","","○"),"")</f>
        <v/>
      </c>
      <c r="E90" s="30" t="str">
        <f>IFERROR(IF(ＤＬシート!$H87="","",(LEFT(ＤＬシート!$H87,FIND(" ",ＤＬシート!$H87)-1))),"")</f>
        <v/>
      </c>
      <c r="F90" s="30" t="str">
        <f>IFERROR(IF(ＤＬシート!$H87="","",(RIGHT(ＤＬシート!$H87,LEN(ＤＬシート!$H87)-FIND(" ",ＤＬシート!$H87)))),"")</f>
        <v/>
      </c>
      <c r="G90" s="30" t="str">
        <f>IFERROR(IF(ＤＬシート!$I87="","",(LEFT(ＤＬシート!$I87,FIND(" ",ＤＬシート!$I87)-1))),"")</f>
        <v/>
      </c>
      <c r="H90" s="30" t="str">
        <f>IFERROR(IF(ＤＬシート!$I87="","",(RIGHT(ＤＬシート!$I87,LEN(ＤＬシート!$I87)-FIND(" ",ＤＬシート!$I87)))),"")</f>
        <v/>
      </c>
      <c r="I90" s="30" t="str">
        <f>IFERROR(IF(ＤＬシート!$K87="","",ＤＬシート!$K87),"")</f>
        <v/>
      </c>
      <c r="J90" s="30" t="str">
        <f>IFERROR(IF(ＤＬシート!$M87="","",ＤＬシート!$M87),"")</f>
        <v/>
      </c>
      <c r="K90" s="30" t="str">
        <f>IFERROR(IF(ＤＬシート!$U87="","",LEFT(ＤＬシート!$U87,1)),"")</f>
        <v/>
      </c>
      <c r="L90" s="40" t="str">
        <f>IFERROR(IF(ＤＬシート!$V87="","",LEFT(ＤＬシート!$V87,1)),"")</f>
        <v/>
      </c>
      <c r="M90" s="40" t="str">
        <f>IFERROR(IF(ＤＬシート!$AD87="","",ＤＬシート!$AD87),"")</f>
        <v/>
      </c>
      <c r="N90" s="43" t="str">
        <f>IFERROR(IF(ＤＬシート!$AC87="","",ＤＬシート!$AC87),"")</f>
        <v/>
      </c>
      <c r="O90" s="23">
        <f t="shared" si="16"/>
        <v>86</v>
      </c>
      <c r="P90" s="47" t="str">
        <f t="shared" si="17"/>
        <v/>
      </c>
      <c r="Q90" s="48" t="str">
        <f t="shared" si="15"/>
        <v/>
      </c>
      <c r="R90" s="48" t="str">
        <f t="shared" si="18"/>
        <v/>
      </c>
      <c r="S90" s="48" t="str">
        <f t="shared" si="19"/>
        <v/>
      </c>
      <c r="T90" s="48" t="str">
        <f t="shared" si="20"/>
        <v/>
      </c>
      <c r="U90" s="48" t="str">
        <f t="shared" si="21"/>
        <v/>
      </c>
      <c r="V90" s="48" t="str">
        <f t="shared" si="22"/>
        <v/>
      </c>
      <c r="W90" s="48" t="str">
        <f t="shared" si="23"/>
        <v/>
      </c>
      <c r="X90" s="48" t="str">
        <f t="shared" si="24"/>
        <v/>
      </c>
      <c r="Y90" s="48" t="str">
        <f t="shared" si="25"/>
        <v/>
      </c>
      <c r="Z90" s="48" t="str">
        <f t="shared" si="26"/>
        <v/>
      </c>
      <c r="AA90" s="74" t="str">
        <f t="shared" si="27"/>
        <v/>
      </c>
      <c r="AB90" s="43" t="str">
        <f t="shared" si="28"/>
        <v/>
      </c>
      <c r="AD90" s="23" t="str">
        <f t="shared" si="29"/>
        <v/>
      </c>
    </row>
    <row r="91" spans="1:30" x14ac:dyDescent="0.2">
      <c r="A91" s="29">
        <v>87</v>
      </c>
      <c r="B91" s="30" t="str">
        <f>IFERROR(IF(ＤＬシート!$T88="","",ＤＬシート!$T88),"")</f>
        <v/>
      </c>
      <c r="C91" s="30" t="str">
        <f>IFERROR(IF(ＤＬシート!$S88="","",ＤＬシート!$S88),"")</f>
        <v/>
      </c>
      <c r="D91" s="30" t="str">
        <f>IFERROR(IF(ＤＬシート!$E88="","","○"),"")</f>
        <v/>
      </c>
      <c r="E91" s="30" t="str">
        <f>IFERROR(IF(ＤＬシート!$H88="","",(LEFT(ＤＬシート!$H88,FIND(" ",ＤＬシート!$H88)-1))),"")</f>
        <v/>
      </c>
      <c r="F91" s="30" t="str">
        <f>IFERROR(IF(ＤＬシート!$H88="","",(RIGHT(ＤＬシート!$H88,LEN(ＤＬシート!$H88)-FIND(" ",ＤＬシート!$H88)))),"")</f>
        <v/>
      </c>
      <c r="G91" s="30" t="str">
        <f>IFERROR(IF(ＤＬシート!$I88="","",(LEFT(ＤＬシート!$I88,FIND(" ",ＤＬシート!$I88)-1))),"")</f>
        <v/>
      </c>
      <c r="H91" s="30" t="str">
        <f>IFERROR(IF(ＤＬシート!$I88="","",(RIGHT(ＤＬシート!$I88,LEN(ＤＬシート!$I88)-FIND(" ",ＤＬシート!$I88)))),"")</f>
        <v/>
      </c>
      <c r="I91" s="30" t="str">
        <f>IFERROR(IF(ＤＬシート!$K88="","",ＤＬシート!$K88),"")</f>
        <v/>
      </c>
      <c r="J91" s="30" t="str">
        <f>IFERROR(IF(ＤＬシート!$M88="","",ＤＬシート!$M88),"")</f>
        <v/>
      </c>
      <c r="K91" s="30" t="str">
        <f>IFERROR(IF(ＤＬシート!$U88="","",LEFT(ＤＬシート!$U88,1)),"")</f>
        <v/>
      </c>
      <c r="L91" s="40" t="str">
        <f>IFERROR(IF(ＤＬシート!$V88="","",LEFT(ＤＬシート!$V88,1)),"")</f>
        <v/>
      </c>
      <c r="M91" s="40" t="str">
        <f>IFERROR(IF(ＤＬシート!$AD88="","",ＤＬシート!$AD88),"")</f>
        <v/>
      </c>
      <c r="N91" s="43" t="str">
        <f>IFERROR(IF(ＤＬシート!$AC88="","",ＤＬシート!$AC88),"")</f>
        <v/>
      </c>
      <c r="O91" s="23">
        <f t="shared" si="16"/>
        <v>87</v>
      </c>
      <c r="P91" s="47" t="str">
        <f t="shared" si="17"/>
        <v/>
      </c>
      <c r="Q91" s="48" t="str">
        <f t="shared" si="15"/>
        <v/>
      </c>
      <c r="R91" s="48" t="str">
        <f t="shared" si="18"/>
        <v/>
      </c>
      <c r="S91" s="48" t="str">
        <f t="shared" si="19"/>
        <v/>
      </c>
      <c r="T91" s="48" t="str">
        <f t="shared" si="20"/>
        <v/>
      </c>
      <c r="U91" s="48" t="str">
        <f t="shared" si="21"/>
        <v/>
      </c>
      <c r="V91" s="48" t="str">
        <f t="shared" si="22"/>
        <v/>
      </c>
      <c r="W91" s="48" t="str">
        <f t="shared" si="23"/>
        <v/>
      </c>
      <c r="X91" s="48" t="str">
        <f t="shared" si="24"/>
        <v/>
      </c>
      <c r="Y91" s="48" t="str">
        <f t="shared" si="25"/>
        <v/>
      </c>
      <c r="Z91" s="48" t="str">
        <f t="shared" si="26"/>
        <v/>
      </c>
      <c r="AA91" s="74" t="str">
        <f t="shared" si="27"/>
        <v/>
      </c>
      <c r="AB91" s="43" t="str">
        <f t="shared" si="28"/>
        <v/>
      </c>
      <c r="AD91" s="23" t="str">
        <f t="shared" si="29"/>
        <v/>
      </c>
    </row>
    <row r="92" spans="1:30" x14ac:dyDescent="0.2">
      <c r="A92" s="29">
        <v>88</v>
      </c>
      <c r="B92" s="30" t="str">
        <f>IFERROR(IF(ＤＬシート!$T89="","",ＤＬシート!$T89),"")</f>
        <v/>
      </c>
      <c r="C92" s="30" t="str">
        <f>IFERROR(IF(ＤＬシート!$S89="","",ＤＬシート!$S89),"")</f>
        <v/>
      </c>
      <c r="D92" s="30" t="str">
        <f>IFERROR(IF(ＤＬシート!$E89="","","○"),"")</f>
        <v/>
      </c>
      <c r="E92" s="30" t="str">
        <f>IFERROR(IF(ＤＬシート!$H89="","",(LEFT(ＤＬシート!$H89,FIND(" ",ＤＬシート!$H89)-1))),"")</f>
        <v/>
      </c>
      <c r="F92" s="30" t="str">
        <f>IFERROR(IF(ＤＬシート!$H89="","",(RIGHT(ＤＬシート!$H89,LEN(ＤＬシート!$H89)-FIND(" ",ＤＬシート!$H89)))),"")</f>
        <v/>
      </c>
      <c r="G92" s="30" t="str">
        <f>IFERROR(IF(ＤＬシート!$I89="","",(LEFT(ＤＬシート!$I89,FIND(" ",ＤＬシート!$I89)-1))),"")</f>
        <v/>
      </c>
      <c r="H92" s="30" t="str">
        <f>IFERROR(IF(ＤＬシート!$I89="","",(RIGHT(ＤＬシート!$I89,LEN(ＤＬシート!$I89)-FIND(" ",ＤＬシート!$I89)))),"")</f>
        <v/>
      </c>
      <c r="I92" s="30" t="str">
        <f>IFERROR(IF(ＤＬシート!$K89="","",ＤＬシート!$K89),"")</f>
        <v/>
      </c>
      <c r="J92" s="30" t="str">
        <f>IFERROR(IF(ＤＬシート!$M89="","",ＤＬシート!$M89),"")</f>
        <v/>
      </c>
      <c r="K92" s="30" t="str">
        <f>IFERROR(IF(ＤＬシート!$U89="","",LEFT(ＤＬシート!$U89,1)),"")</f>
        <v/>
      </c>
      <c r="L92" s="40" t="str">
        <f>IFERROR(IF(ＤＬシート!$V89="","",LEFT(ＤＬシート!$V89,1)),"")</f>
        <v/>
      </c>
      <c r="M92" s="40" t="str">
        <f>IFERROR(IF(ＤＬシート!$AD89="","",ＤＬシート!$AD89),"")</f>
        <v/>
      </c>
      <c r="N92" s="43" t="str">
        <f>IFERROR(IF(ＤＬシート!$AC89="","",ＤＬシート!$AC89),"")</f>
        <v/>
      </c>
      <c r="O92" s="23">
        <f t="shared" si="16"/>
        <v>88</v>
      </c>
      <c r="P92" s="47" t="str">
        <f t="shared" si="17"/>
        <v/>
      </c>
      <c r="Q92" s="48" t="str">
        <f t="shared" si="15"/>
        <v/>
      </c>
      <c r="R92" s="48" t="str">
        <f t="shared" si="18"/>
        <v/>
      </c>
      <c r="S92" s="48" t="str">
        <f t="shared" si="19"/>
        <v/>
      </c>
      <c r="T92" s="48" t="str">
        <f t="shared" si="20"/>
        <v/>
      </c>
      <c r="U92" s="48" t="str">
        <f t="shared" si="21"/>
        <v/>
      </c>
      <c r="V92" s="48" t="str">
        <f t="shared" si="22"/>
        <v/>
      </c>
      <c r="W92" s="48" t="str">
        <f t="shared" si="23"/>
        <v/>
      </c>
      <c r="X92" s="48" t="str">
        <f t="shared" si="24"/>
        <v/>
      </c>
      <c r="Y92" s="48" t="str">
        <f t="shared" si="25"/>
        <v/>
      </c>
      <c r="Z92" s="48" t="str">
        <f t="shared" si="26"/>
        <v/>
      </c>
      <c r="AA92" s="74" t="str">
        <f t="shared" si="27"/>
        <v/>
      </c>
      <c r="AB92" s="43" t="str">
        <f t="shared" si="28"/>
        <v/>
      </c>
      <c r="AD92" s="23" t="str">
        <f t="shared" si="29"/>
        <v/>
      </c>
    </row>
    <row r="93" spans="1:30" x14ac:dyDescent="0.2">
      <c r="A93" s="29">
        <v>89</v>
      </c>
      <c r="B93" s="30" t="str">
        <f>IFERROR(IF(ＤＬシート!$T90="","",ＤＬシート!$T90),"")</f>
        <v/>
      </c>
      <c r="C93" s="30" t="str">
        <f>IFERROR(IF(ＤＬシート!$S90="","",ＤＬシート!$S90),"")</f>
        <v/>
      </c>
      <c r="D93" s="30" t="str">
        <f>IFERROR(IF(ＤＬシート!$E90="","","○"),"")</f>
        <v/>
      </c>
      <c r="E93" s="30" t="str">
        <f>IFERROR(IF(ＤＬシート!$H90="","",(LEFT(ＤＬシート!$H90,FIND(" ",ＤＬシート!$H90)-1))),"")</f>
        <v/>
      </c>
      <c r="F93" s="30" t="str">
        <f>IFERROR(IF(ＤＬシート!$H90="","",(RIGHT(ＤＬシート!$H90,LEN(ＤＬシート!$H90)-FIND(" ",ＤＬシート!$H90)))),"")</f>
        <v/>
      </c>
      <c r="G93" s="30" t="str">
        <f>IFERROR(IF(ＤＬシート!$I90="","",(LEFT(ＤＬシート!$I90,FIND(" ",ＤＬシート!$I90)-1))),"")</f>
        <v/>
      </c>
      <c r="H93" s="30" t="str">
        <f>IFERROR(IF(ＤＬシート!$I90="","",(RIGHT(ＤＬシート!$I90,LEN(ＤＬシート!$I90)-FIND(" ",ＤＬシート!$I90)))),"")</f>
        <v/>
      </c>
      <c r="I93" s="30" t="str">
        <f>IFERROR(IF(ＤＬシート!$K90="","",ＤＬシート!$K90),"")</f>
        <v/>
      </c>
      <c r="J93" s="30" t="str">
        <f>IFERROR(IF(ＤＬシート!$M90="","",ＤＬシート!$M90),"")</f>
        <v/>
      </c>
      <c r="K93" s="30" t="str">
        <f>IFERROR(IF(ＤＬシート!$U90="","",LEFT(ＤＬシート!$U90,1)),"")</f>
        <v/>
      </c>
      <c r="L93" s="40" t="str">
        <f>IFERROR(IF(ＤＬシート!$V90="","",LEFT(ＤＬシート!$V90,1)),"")</f>
        <v/>
      </c>
      <c r="M93" s="40" t="str">
        <f>IFERROR(IF(ＤＬシート!$AD90="","",ＤＬシート!$AD90),"")</f>
        <v/>
      </c>
      <c r="N93" s="43" t="str">
        <f>IFERROR(IF(ＤＬシート!$AC90="","",ＤＬシート!$AC90),"")</f>
        <v/>
      </c>
      <c r="O93" s="23">
        <f t="shared" si="16"/>
        <v>89</v>
      </c>
      <c r="P93" s="47" t="str">
        <f t="shared" si="17"/>
        <v/>
      </c>
      <c r="Q93" s="48" t="str">
        <f t="shared" si="15"/>
        <v/>
      </c>
      <c r="R93" s="48" t="str">
        <f t="shared" si="18"/>
        <v/>
      </c>
      <c r="S93" s="48" t="str">
        <f t="shared" si="19"/>
        <v/>
      </c>
      <c r="T93" s="48" t="str">
        <f t="shared" si="20"/>
        <v/>
      </c>
      <c r="U93" s="48" t="str">
        <f t="shared" si="21"/>
        <v/>
      </c>
      <c r="V93" s="48" t="str">
        <f t="shared" si="22"/>
        <v/>
      </c>
      <c r="W93" s="48" t="str">
        <f t="shared" si="23"/>
        <v/>
      </c>
      <c r="X93" s="48" t="str">
        <f t="shared" si="24"/>
        <v/>
      </c>
      <c r="Y93" s="48" t="str">
        <f t="shared" si="25"/>
        <v/>
      </c>
      <c r="Z93" s="48" t="str">
        <f t="shared" si="26"/>
        <v/>
      </c>
      <c r="AA93" s="74" t="str">
        <f t="shared" si="27"/>
        <v/>
      </c>
      <c r="AB93" s="43" t="str">
        <f t="shared" si="28"/>
        <v/>
      </c>
      <c r="AD93" s="23" t="str">
        <f t="shared" si="29"/>
        <v/>
      </c>
    </row>
    <row r="94" spans="1:30" x14ac:dyDescent="0.2">
      <c r="A94" s="29">
        <v>90</v>
      </c>
      <c r="B94" s="30" t="str">
        <f>IFERROR(IF(ＤＬシート!$T91="","",ＤＬシート!$T91),"")</f>
        <v/>
      </c>
      <c r="C94" s="30" t="str">
        <f>IFERROR(IF(ＤＬシート!$S91="","",ＤＬシート!$S91),"")</f>
        <v/>
      </c>
      <c r="D94" s="30" t="str">
        <f>IFERROR(IF(ＤＬシート!$E91="","","○"),"")</f>
        <v/>
      </c>
      <c r="E94" s="30" t="str">
        <f>IFERROR(IF(ＤＬシート!$H91="","",(LEFT(ＤＬシート!$H91,FIND(" ",ＤＬシート!$H91)-1))),"")</f>
        <v/>
      </c>
      <c r="F94" s="30" t="str">
        <f>IFERROR(IF(ＤＬシート!$H91="","",(RIGHT(ＤＬシート!$H91,LEN(ＤＬシート!$H91)-FIND(" ",ＤＬシート!$H91)))),"")</f>
        <v/>
      </c>
      <c r="G94" s="30" t="str">
        <f>IFERROR(IF(ＤＬシート!$I91="","",(LEFT(ＤＬシート!$I91,FIND(" ",ＤＬシート!$I91)-1))),"")</f>
        <v/>
      </c>
      <c r="H94" s="30" t="str">
        <f>IFERROR(IF(ＤＬシート!$I91="","",(RIGHT(ＤＬシート!$I91,LEN(ＤＬシート!$I91)-FIND(" ",ＤＬシート!$I91)))),"")</f>
        <v/>
      </c>
      <c r="I94" s="30" t="str">
        <f>IFERROR(IF(ＤＬシート!$K91="","",ＤＬシート!$K91),"")</f>
        <v/>
      </c>
      <c r="J94" s="30" t="str">
        <f>IFERROR(IF(ＤＬシート!$M91="","",ＤＬシート!$M91),"")</f>
        <v/>
      </c>
      <c r="K94" s="30" t="str">
        <f>IFERROR(IF(ＤＬシート!$U91="","",LEFT(ＤＬシート!$U91,1)),"")</f>
        <v/>
      </c>
      <c r="L94" s="40" t="str">
        <f>IFERROR(IF(ＤＬシート!$V91="","",LEFT(ＤＬシート!$V91,1)),"")</f>
        <v/>
      </c>
      <c r="M94" s="40" t="str">
        <f>IFERROR(IF(ＤＬシート!$AD91="","",ＤＬシート!$AD91),"")</f>
        <v/>
      </c>
      <c r="N94" s="43" t="str">
        <f>IFERROR(IF(ＤＬシート!$AC91="","",ＤＬシート!$AC91),"")</f>
        <v/>
      </c>
      <c r="O94" s="23">
        <f t="shared" si="16"/>
        <v>90</v>
      </c>
      <c r="P94" s="47" t="str">
        <f t="shared" si="17"/>
        <v/>
      </c>
      <c r="Q94" s="48" t="str">
        <f t="shared" si="15"/>
        <v/>
      </c>
      <c r="R94" s="48" t="str">
        <f t="shared" si="18"/>
        <v/>
      </c>
      <c r="S94" s="48" t="str">
        <f t="shared" si="19"/>
        <v/>
      </c>
      <c r="T94" s="48" t="str">
        <f t="shared" si="20"/>
        <v/>
      </c>
      <c r="U94" s="48" t="str">
        <f t="shared" si="21"/>
        <v/>
      </c>
      <c r="V94" s="48" t="str">
        <f t="shared" si="22"/>
        <v/>
      </c>
      <c r="W94" s="48" t="str">
        <f t="shared" si="23"/>
        <v/>
      </c>
      <c r="X94" s="48" t="str">
        <f t="shared" si="24"/>
        <v/>
      </c>
      <c r="Y94" s="48" t="str">
        <f t="shared" si="25"/>
        <v/>
      </c>
      <c r="Z94" s="48" t="str">
        <f t="shared" si="26"/>
        <v/>
      </c>
      <c r="AA94" s="74" t="str">
        <f t="shared" si="27"/>
        <v/>
      </c>
      <c r="AB94" s="43" t="str">
        <f t="shared" si="28"/>
        <v/>
      </c>
      <c r="AD94" s="23" t="str">
        <f t="shared" si="29"/>
        <v/>
      </c>
    </row>
    <row r="95" spans="1:30" x14ac:dyDescent="0.2">
      <c r="A95" s="29">
        <v>91</v>
      </c>
      <c r="B95" s="30" t="str">
        <f>IFERROR(IF(ＤＬシート!$T92="","",ＤＬシート!$T92),"")</f>
        <v/>
      </c>
      <c r="C95" s="30" t="str">
        <f>IFERROR(IF(ＤＬシート!$S92="","",ＤＬシート!$S92),"")</f>
        <v/>
      </c>
      <c r="D95" s="30" t="str">
        <f>IFERROR(IF(ＤＬシート!$E92="","","○"),"")</f>
        <v/>
      </c>
      <c r="E95" s="30" t="str">
        <f>IFERROR(IF(ＤＬシート!$H92="","",(LEFT(ＤＬシート!$H92,FIND(" ",ＤＬシート!$H92)-1))),"")</f>
        <v/>
      </c>
      <c r="F95" s="30" t="str">
        <f>IFERROR(IF(ＤＬシート!$H92="","",(RIGHT(ＤＬシート!$H92,LEN(ＤＬシート!$H92)-FIND(" ",ＤＬシート!$H92)))),"")</f>
        <v/>
      </c>
      <c r="G95" s="30" t="str">
        <f>IFERROR(IF(ＤＬシート!$I92="","",(LEFT(ＤＬシート!$I92,FIND(" ",ＤＬシート!$I92)-1))),"")</f>
        <v/>
      </c>
      <c r="H95" s="30" t="str">
        <f>IFERROR(IF(ＤＬシート!$I92="","",(RIGHT(ＤＬシート!$I92,LEN(ＤＬシート!$I92)-FIND(" ",ＤＬシート!$I92)))),"")</f>
        <v/>
      </c>
      <c r="I95" s="30" t="str">
        <f>IFERROR(IF(ＤＬシート!$K92="","",ＤＬシート!$K92),"")</f>
        <v/>
      </c>
      <c r="J95" s="30" t="str">
        <f>IFERROR(IF(ＤＬシート!$M92="","",ＤＬシート!$M92),"")</f>
        <v/>
      </c>
      <c r="K95" s="30" t="str">
        <f>IFERROR(IF(ＤＬシート!$U92="","",LEFT(ＤＬシート!$U92,1)),"")</f>
        <v/>
      </c>
      <c r="L95" s="40" t="str">
        <f>IFERROR(IF(ＤＬシート!$V92="","",LEFT(ＤＬシート!$V92,1)),"")</f>
        <v/>
      </c>
      <c r="M95" s="40" t="str">
        <f>IFERROR(IF(ＤＬシート!$AD92="","",ＤＬシート!$AD92),"")</f>
        <v/>
      </c>
      <c r="N95" s="43" t="str">
        <f>IFERROR(IF(ＤＬシート!$AC92="","",ＤＬシート!$AC92),"")</f>
        <v/>
      </c>
      <c r="O95" s="23">
        <f t="shared" si="16"/>
        <v>91</v>
      </c>
      <c r="P95" s="47" t="str">
        <f t="shared" si="17"/>
        <v/>
      </c>
      <c r="Q95" s="48" t="str">
        <f t="shared" si="15"/>
        <v/>
      </c>
      <c r="R95" s="48" t="str">
        <f t="shared" si="18"/>
        <v/>
      </c>
      <c r="S95" s="48" t="str">
        <f t="shared" si="19"/>
        <v/>
      </c>
      <c r="T95" s="48" t="str">
        <f t="shared" si="20"/>
        <v/>
      </c>
      <c r="U95" s="48" t="str">
        <f t="shared" si="21"/>
        <v/>
      </c>
      <c r="V95" s="48" t="str">
        <f t="shared" si="22"/>
        <v/>
      </c>
      <c r="W95" s="48" t="str">
        <f t="shared" si="23"/>
        <v/>
      </c>
      <c r="X95" s="48" t="str">
        <f t="shared" si="24"/>
        <v/>
      </c>
      <c r="Y95" s="48" t="str">
        <f t="shared" si="25"/>
        <v/>
      </c>
      <c r="Z95" s="48" t="str">
        <f t="shared" si="26"/>
        <v/>
      </c>
      <c r="AA95" s="74" t="str">
        <f t="shared" si="27"/>
        <v/>
      </c>
      <c r="AB95" s="43" t="str">
        <f t="shared" si="28"/>
        <v/>
      </c>
      <c r="AD95" s="23" t="str">
        <f t="shared" si="29"/>
        <v/>
      </c>
    </row>
    <row r="96" spans="1:30" x14ac:dyDescent="0.2">
      <c r="A96" s="29">
        <v>92</v>
      </c>
      <c r="B96" s="30" t="str">
        <f>IFERROR(IF(ＤＬシート!$T93="","",ＤＬシート!$T93),"")</f>
        <v/>
      </c>
      <c r="C96" s="30" t="str">
        <f>IFERROR(IF(ＤＬシート!$S93="","",ＤＬシート!$S93),"")</f>
        <v/>
      </c>
      <c r="D96" s="30" t="str">
        <f>IFERROR(IF(ＤＬシート!$E93="","","○"),"")</f>
        <v/>
      </c>
      <c r="E96" s="30" t="str">
        <f>IFERROR(IF(ＤＬシート!$H93="","",(LEFT(ＤＬシート!$H93,FIND(" ",ＤＬシート!$H93)-1))),"")</f>
        <v/>
      </c>
      <c r="F96" s="30" t="str">
        <f>IFERROR(IF(ＤＬシート!$H93="","",(RIGHT(ＤＬシート!$H93,LEN(ＤＬシート!$H93)-FIND(" ",ＤＬシート!$H93)))),"")</f>
        <v/>
      </c>
      <c r="G96" s="30" t="str">
        <f>IFERROR(IF(ＤＬシート!$I93="","",(LEFT(ＤＬシート!$I93,FIND(" ",ＤＬシート!$I93)-1))),"")</f>
        <v/>
      </c>
      <c r="H96" s="30" t="str">
        <f>IFERROR(IF(ＤＬシート!$I93="","",(RIGHT(ＤＬシート!$I93,LEN(ＤＬシート!$I93)-FIND(" ",ＤＬシート!$I93)))),"")</f>
        <v/>
      </c>
      <c r="I96" s="30" t="str">
        <f>IFERROR(IF(ＤＬシート!$K93="","",ＤＬシート!$K93),"")</f>
        <v/>
      </c>
      <c r="J96" s="30" t="str">
        <f>IFERROR(IF(ＤＬシート!$M93="","",ＤＬシート!$M93),"")</f>
        <v/>
      </c>
      <c r="K96" s="30" t="str">
        <f>IFERROR(IF(ＤＬシート!$U93="","",LEFT(ＤＬシート!$U93,1)),"")</f>
        <v/>
      </c>
      <c r="L96" s="40" t="str">
        <f>IFERROR(IF(ＤＬシート!$V93="","",LEFT(ＤＬシート!$V93,1)),"")</f>
        <v/>
      </c>
      <c r="M96" s="40" t="str">
        <f>IFERROR(IF(ＤＬシート!$AD93="","",ＤＬシート!$AD93),"")</f>
        <v/>
      </c>
      <c r="N96" s="43" t="str">
        <f>IFERROR(IF(ＤＬシート!$AC93="","",ＤＬシート!$AC93),"")</f>
        <v/>
      </c>
      <c r="O96" s="23">
        <f t="shared" si="16"/>
        <v>92</v>
      </c>
      <c r="P96" s="47" t="str">
        <f t="shared" si="17"/>
        <v/>
      </c>
      <c r="Q96" s="48" t="str">
        <f t="shared" si="15"/>
        <v/>
      </c>
      <c r="R96" s="48" t="str">
        <f t="shared" si="18"/>
        <v/>
      </c>
      <c r="S96" s="48" t="str">
        <f t="shared" si="19"/>
        <v/>
      </c>
      <c r="T96" s="48" t="str">
        <f t="shared" si="20"/>
        <v/>
      </c>
      <c r="U96" s="48" t="str">
        <f t="shared" si="21"/>
        <v/>
      </c>
      <c r="V96" s="48" t="str">
        <f t="shared" si="22"/>
        <v/>
      </c>
      <c r="W96" s="48" t="str">
        <f t="shared" si="23"/>
        <v/>
      </c>
      <c r="X96" s="48" t="str">
        <f t="shared" si="24"/>
        <v/>
      </c>
      <c r="Y96" s="48" t="str">
        <f t="shared" si="25"/>
        <v/>
      </c>
      <c r="Z96" s="48" t="str">
        <f t="shared" si="26"/>
        <v/>
      </c>
      <c r="AA96" s="74" t="str">
        <f t="shared" si="27"/>
        <v/>
      </c>
      <c r="AB96" s="43" t="str">
        <f t="shared" si="28"/>
        <v/>
      </c>
      <c r="AD96" s="23" t="str">
        <f t="shared" si="29"/>
        <v/>
      </c>
    </row>
    <row r="97" spans="1:30" x14ac:dyDescent="0.2">
      <c r="A97" s="29">
        <v>93</v>
      </c>
      <c r="B97" s="30" t="str">
        <f>IFERROR(IF(ＤＬシート!$T94="","",ＤＬシート!$T94),"")</f>
        <v/>
      </c>
      <c r="C97" s="30" t="str">
        <f>IFERROR(IF(ＤＬシート!$S94="","",ＤＬシート!$S94),"")</f>
        <v/>
      </c>
      <c r="D97" s="30" t="str">
        <f>IFERROR(IF(ＤＬシート!$E94="","","○"),"")</f>
        <v/>
      </c>
      <c r="E97" s="30" t="str">
        <f>IFERROR(IF(ＤＬシート!$H94="","",(LEFT(ＤＬシート!$H94,FIND(" ",ＤＬシート!$H94)-1))),"")</f>
        <v/>
      </c>
      <c r="F97" s="30" t="str">
        <f>IFERROR(IF(ＤＬシート!$H94="","",(RIGHT(ＤＬシート!$H94,LEN(ＤＬシート!$H94)-FIND(" ",ＤＬシート!$H94)))),"")</f>
        <v/>
      </c>
      <c r="G97" s="30" t="str">
        <f>IFERROR(IF(ＤＬシート!$I94="","",(LEFT(ＤＬシート!$I94,FIND(" ",ＤＬシート!$I94)-1))),"")</f>
        <v/>
      </c>
      <c r="H97" s="30" t="str">
        <f>IFERROR(IF(ＤＬシート!$I94="","",(RIGHT(ＤＬシート!$I94,LEN(ＤＬシート!$I94)-FIND(" ",ＤＬシート!$I94)))),"")</f>
        <v/>
      </c>
      <c r="I97" s="30" t="str">
        <f>IFERROR(IF(ＤＬシート!$K94="","",ＤＬシート!$K94),"")</f>
        <v/>
      </c>
      <c r="J97" s="30" t="str">
        <f>IFERROR(IF(ＤＬシート!$M94="","",ＤＬシート!$M94),"")</f>
        <v/>
      </c>
      <c r="K97" s="30" t="str">
        <f>IFERROR(IF(ＤＬシート!$U94="","",LEFT(ＤＬシート!$U94,1)),"")</f>
        <v/>
      </c>
      <c r="L97" s="40" t="str">
        <f>IFERROR(IF(ＤＬシート!$V94="","",LEFT(ＤＬシート!$V94,1)),"")</f>
        <v/>
      </c>
      <c r="M97" s="40" t="str">
        <f>IFERROR(IF(ＤＬシート!$AD94="","",ＤＬシート!$AD94),"")</f>
        <v/>
      </c>
      <c r="N97" s="43" t="str">
        <f>IFERROR(IF(ＤＬシート!$AC94="","",ＤＬシート!$AC94),"")</f>
        <v/>
      </c>
      <c r="O97" s="23">
        <f t="shared" si="16"/>
        <v>93</v>
      </c>
      <c r="P97" s="47" t="str">
        <f t="shared" si="17"/>
        <v/>
      </c>
      <c r="Q97" s="48" t="str">
        <f t="shared" ref="Q97:Q104" si="30">IF($E97="","",IFERROR(VLOOKUP($P97,$B$5:$N$55,2,FALSE),""))</f>
        <v/>
      </c>
      <c r="R97" s="48" t="str">
        <f t="shared" si="18"/>
        <v/>
      </c>
      <c r="S97" s="48" t="str">
        <f t="shared" si="19"/>
        <v/>
      </c>
      <c r="T97" s="48" t="str">
        <f t="shared" si="20"/>
        <v/>
      </c>
      <c r="U97" s="48" t="str">
        <f t="shared" si="21"/>
        <v/>
      </c>
      <c r="V97" s="48" t="str">
        <f t="shared" si="22"/>
        <v/>
      </c>
      <c r="W97" s="48" t="str">
        <f t="shared" si="23"/>
        <v/>
      </c>
      <c r="X97" s="48" t="str">
        <f t="shared" si="24"/>
        <v/>
      </c>
      <c r="Y97" s="48" t="str">
        <f t="shared" si="25"/>
        <v/>
      </c>
      <c r="Z97" s="48" t="str">
        <f t="shared" si="26"/>
        <v/>
      </c>
      <c r="AA97" s="74" t="str">
        <f t="shared" si="27"/>
        <v/>
      </c>
      <c r="AB97" s="43" t="str">
        <f t="shared" si="28"/>
        <v/>
      </c>
      <c r="AD97" s="23" t="str">
        <f t="shared" si="29"/>
        <v/>
      </c>
    </row>
    <row r="98" spans="1:30" x14ac:dyDescent="0.2">
      <c r="A98" s="29">
        <v>94</v>
      </c>
      <c r="B98" s="30" t="str">
        <f>IFERROR(IF(ＤＬシート!$T95="","",ＤＬシート!$T95),"")</f>
        <v/>
      </c>
      <c r="C98" s="30" t="str">
        <f>IFERROR(IF(ＤＬシート!$S95="","",ＤＬシート!$S95),"")</f>
        <v/>
      </c>
      <c r="D98" s="30" t="str">
        <f>IFERROR(IF(ＤＬシート!$E95="","","○"),"")</f>
        <v/>
      </c>
      <c r="E98" s="30" t="str">
        <f>IFERROR(IF(ＤＬシート!$H95="","",(LEFT(ＤＬシート!$H95,FIND(" ",ＤＬシート!$H95)-1))),"")</f>
        <v/>
      </c>
      <c r="F98" s="30" t="str">
        <f>IFERROR(IF(ＤＬシート!$H95="","",(RIGHT(ＤＬシート!$H95,LEN(ＤＬシート!$H95)-FIND(" ",ＤＬシート!$H95)))),"")</f>
        <v/>
      </c>
      <c r="G98" s="30" t="str">
        <f>IFERROR(IF(ＤＬシート!$I95="","",(LEFT(ＤＬシート!$I95,FIND(" ",ＤＬシート!$I95)-1))),"")</f>
        <v/>
      </c>
      <c r="H98" s="30" t="str">
        <f>IFERROR(IF(ＤＬシート!$I95="","",(RIGHT(ＤＬシート!$I95,LEN(ＤＬシート!$I95)-FIND(" ",ＤＬシート!$I95)))),"")</f>
        <v/>
      </c>
      <c r="I98" s="30" t="str">
        <f>IFERROR(IF(ＤＬシート!$K95="","",ＤＬシート!$K95),"")</f>
        <v/>
      </c>
      <c r="J98" s="30" t="str">
        <f>IFERROR(IF(ＤＬシート!$M95="","",ＤＬシート!$M95),"")</f>
        <v/>
      </c>
      <c r="K98" s="30" t="str">
        <f>IFERROR(IF(ＤＬシート!$U95="","",LEFT(ＤＬシート!$U95,1)),"")</f>
        <v/>
      </c>
      <c r="L98" s="40" t="str">
        <f>IFERROR(IF(ＤＬシート!$V95="","",LEFT(ＤＬシート!$V95,1)),"")</f>
        <v/>
      </c>
      <c r="M98" s="40" t="str">
        <f>IFERROR(IF(ＤＬシート!$AD95="","",ＤＬシート!$AD95),"")</f>
        <v/>
      </c>
      <c r="N98" s="43" t="str">
        <f>IFERROR(IF(ＤＬシート!$AC95="","",ＤＬシート!$AC95),"")</f>
        <v/>
      </c>
      <c r="O98" s="23">
        <f t="shared" si="16"/>
        <v>94</v>
      </c>
      <c r="P98" s="47" t="str">
        <f t="shared" si="17"/>
        <v/>
      </c>
      <c r="Q98" s="48" t="str">
        <f t="shared" si="30"/>
        <v/>
      </c>
      <c r="R98" s="48" t="str">
        <f t="shared" si="18"/>
        <v/>
      </c>
      <c r="S98" s="48" t="str">
        <f t="shared" si="19"/>
        <v/>
      </c>
      <c r="T98" s="48" t="str">
        <f t="shared" si="20"/>
        <v/>
      </c>
      <c r="U98" s="48" t="str">
        <f t="shared" si="21"/>
        <v/>
      </c>
      <c r="V98" s="48" t="str">
        <f t="shared" si="22"/>
        <v/>
      </c>
      <c r="W98" s="48" t="str">
        <f t="shared" si="23"/>
        <v/>
      </c>
      <c r="X98" s="48" t="str">
        <f t="shared" si="24"/>
        <v/>
      </c>
      <c r="Y98" s="48" t="str">
        <f t="shared" si="25"/>
        <v/>
      </c>
      <c r="Z98" s="48" t="str">
        <f t="shared" si="26"/>
        <v/>
      </c>
      <c r="AA98" s="74" t="str">
        <f t="shared" si="27"/>
        <v/>
      </c>
      <c r="AB98" s="43" t="str">
        <f t="shared" si="28"/>
        <v/>
      </c>
      <c r="AD98" s="23" t="str">
        <f t="shared" si="29"/>
        <v/>
      </c>
    </row>
    <row r="99" spans="1:30" x14ac:dyDescent="0.2">
      <c r="A99" s="29">
        <v>95</v>
      </c>
      <c r="B99" s="30" t="str">
        <f>IFERROR(IF(ＤＬシート!$T96="","",ＤＬシート!$T96),"")</f>
        <v/>
      </c>
      <c r="C99" s="30" t="str">
        <f>IFERROR(IF(ＤＬシート!$S96="","",ＤＬシート!$S96),"")</f>
        <v/>
      </c>
      <c r="D99" s="30" t="str">
        <f>IFERROR(IF(ＤＬシート!$E96="","","○"),"")</f>
        <v/>
      </c>
      <c r="E99" s="30" t="str">
        <f>IFERROR(IF(ＤＬシート!$H96="","",(LEFT(ＤＬシート!$H96,FIND(" ",ＤＬシート!$H96)-1))),"")</f>
        <v/>
      </c>
      <c r="F99" s="30" t="str">
        <f>IFERROR(IF(ＤＬシート!$H96="","",(RIGHT(ＤＬシート!$H96,LEN(ＤＬシート!$H96)-FIND(" ",ＤＬシート!$H96)))),"")</f>
        <v/>
      </c>
      <c r="G99" s="30" t="str">
        <f>IFERROR(IF(ＤＬシート!$I96="","",(LEFT(ＤＬシート!$I96,FIND(" ",ＤＬシート!$I96)-1))),"")</f>
        <v/>
      </c>
      <c r="H99" s="30" t="str">
        <f>IFERROR(IF(ＤＬシート!$I96="","",(RIGHT(ＤＬシート!$I96,LEN(ＤＬシート!$I96)-FIND(" ",ＤＬシート!$I96)))),"")</f>
        <v/>
      </c>
      <c r="I99" s="30" t="str">
        <f>IFERROR(IF(ＤＬシート!$K96="","",ＤＬシート!$K96),"")</f>
        <v/>
      </c>
      <c r="J99" s="30" t="str">
        <f>IFERROR(IF(ＤＬシート!$M96="","",ＤＬシート!$M96),"")</f>
        <v/>
      </c>
      <c r="K99" s="30" t="str">
        <f>IFERROR(IF(ＤＬシート!$U96="","",LEFT(ＤＬシート!$U96,1)),"")</f>
        <v/>
      </c>
      <c r="L99" s="40" t="str">
        <f>IFERROR(IF(ＤＬシート!$V96="","",LEFT(ＤＬシート!$V96,1)),"")</f>
        <v/>
      </c>
      <c r="M99" s="40" t="str">
        <f>IFERROR(IF(ＤＬシート!$AD96="","",ＤＬシート!$AD96),"")</f>
        <v/>
      </c>
      <c r="N99" s="43" t="str">
        <f>IFERROR(IF(ＤＬシート!$AC96="","",ＤＬシート!$AC96),"")</f>
        <v/>
      </c>
      <c r="O99" s="23">
        <f t="shared" si="16"/>
        <v>95</v>
      </c>
      <c r="P99" s="47" t="str">
        <f t="shared" si="17"/>
        <v/>
      </c>
      <c r="Q99" s="48" t="str">
        <f t="shared" si="30"/>
        <v/>
      </c>
      <c r="R99" s="48" t="str">
        <f t="shared" si="18"/>
        <v/>
      </c>
      <c r="S99" s="48" t="str">
        <f t="shared" si="19"/>
        <v/>
      </c>
      <c r="T99" s="48" t="str">
        <f t="shared" si="20"/>
        <v/>
      </c>
      <c r="U99" s="48" t="str">
        <f t="shared" si="21"/>
        <v/>
      </c>
      <c r="V99" s="48" t="str">
        <f t="shared" si="22"/>
        <v/>
      </c>
      <c r="W99" s="48" t="str">
        <f t="shared" si="23"/>
        <v/>
      </c>
      <c r="X99" s="48" t="str">
        <f t="shared" si="24"/>
        <v/>
      </c>
      <c r="Y99" s="48" t="str">
        <f t="shared" si="25"/>
        <v/>
      </c>
      <c r="Z99" s="48" t="str">
        <f t="shared" si="26"/>
        <v/>
      </c>
      <c r="AA99" s="74" t="str">
        <f t="shared" si="27"/>
        <v/>
      </c>
      <c r="AB99" s="43" t="str">
        <f t="shared" si="28"/>
        <v/>
      </c>
      <c r="AD99" s="23" t="str">
        <f t="shared" si="29"/>
        <v/>
      </c>
    </row>
    <row r="100" spans="1:30" x14ac:dyDescent="0.2">
      <c r="A100" s="29">
        <v>96</v>
      </c>
      <c r="B100" s="30" t="str">
        <f>IFERROR(IF(ＤＬシート!$T97="","",ＤＬシート!$T97),"")</f>
        <v/>
      </c>
      <c r="C100" s="30" t="str">
        <f>IFERROR(IF(ＤＬシート!$S97="","",ＤＬシート!$S97),"")</f>
        <v/>
      </c>
      <c r="D100" s="30" t="str">
        <f>IFERROR(IF(ＤＬシート!$E97="","","○"),"")</f>
        <v/>
      </c>
      <c r="E100" s="30" t="str">
        <f>IFERROR(IF(ＤＬシート!$H97="","",(LEFT(ＤＬシート!$H97,FIND(" ",ＤＬシート!$H97)-1))),"")</f>
        <v/>
      </c>
      <c r="F100" s="30" t="str">
        <f>IFERROR(IF(ＤＬシート!$H97="","",(RIGHT(ＤＬシート!$H97,LEN(ＤＬシート!$H97)-FIND(" ",ＤＬシート!$H97)))),"")</f>
        <v/>
      </c>
      <c r="G100" s="30" t="str">
        <f>IFERROR(IF(ＤＬシート!$I97="","",(LEFT(ＤＬシート!$I97,FIND(" ",ＤＬシート!$I97)-1))),"")</f>
        <v/>
      </c>
      <c r="H100" s="30" t="str">
        <f>IFERROR(IF(ＤＬシート!$I97="","",(RIGHT(ＤＬシート!$I97,LEN(ＤＬシート!$I97)-FIND(" ",ＤＬシート!$I97)))),"")</f>
        <v/>
      </c>
      <c r="I100" s="30" t="str">
        <f>IFERROR(IF(ＤＬシート!$K97="","",ＤＬシート!$K97),"")</f>
        <v/>
      </c>
      <c r="J100" s="30" t="str">
        <f>IFERROR(IF(ＤＬシート!$M97="","",ＤＬシート!$M97),"")</f>
        <v/>
      </c>
      <c r="K100" s="30" t="str">
        <f>IFERROR(IF(ＤＬシート!$U97="","",LEFT(ＤＬシート!$U97,1)),"")</f>
        <v/>
      </c>
      <c r="L100" s="40" t="str">
        <f>IFERROR(IF(ＤＬシート!$V97="","",LEFT(ＤＬシート!$V97,1)),"")</f>
        <v/>
      </c>
      <c r="M100" s="40" t="str">
        <f>IFERROR(IF(ＤＬシート!$AD97="","",ＤＬシート!$AD97),"")</f>
        <v/>
      </c>
      <c r="N100" s="43" t="str">
        <f>IFERROR(IF(ＤＬシート!$AC97="","",ＤＬシート!$AC97),"")</f>
        <v/>
      </c>
      <c r="O100" s="23">
        <f t="shared" si="16"/>
        <v>96</v>
      </c>
      <c r="P100" s="47" t="str">
        <f t="shared" si="17"/>
        <v/>
      </c>
      <c r="Q100" s="48" t="str">
        <f t="shared" si="30"/>
        <v/>
      </c>
      <c r="R100" s="48" t="str">
        <f t="shared" si="18"/>
        <v/>
      </c>
      <c r="S100" s="48" t="str">
        <f t="shared" si="19"/>
        <v/>
      </c>
      <c r="T100" s="48" t="str">
        <f t="shared" si="20"/>
        <v/>
      </c>
      <c r="U100" s="48" t="str">
        <f t="shared" si="21"/>
        <v/>
      </c>
      <c r="V100" s="48" t="str">
        <f t="shared" si="22"/>
        <v/>
      </c>
      <c r="W100" s="48" t="str">
        <f t="shared" si="23"/>
        <v/>
      </c>
      <c r="X100" s="48" t="str">
        <f t="shared" si="24"/>
        <v/>
      </c>
      <c r="Y100" s="48" t="str">
        <f t="shared" si="25"/>
        <v/>
      </c>
      <c r="Z100" s="48" t="str">
        <f t="shared" si="26"/>
        <v/>
      </c>
      <c r="AA100" s="74" t="str">
        <f t="shared" si="27"/>
        <v/>
      </c>
      <c r="AB100" s="43" t="str">
        <f t="shared" si="28"/>
        <v/>
      </c>
      <c r="AD100" s="23" t="str">
        <f t="shared" si="29"/>
        <v/>
      </c>
    </row>
    <row r="101" spans="1:30" x14ac:dyDescent="0.2">
      <c r="A101" s="29">
        <v>97</v>
      </c>
      <c r="B101" s="30" t="str">
        <f>IFERROR(IF(ＤＬシート!$T98="","",ＤＬシート!$T98),"")</f>
        <v/>
      </c>
      <c r="C101" s="30" t="str">
        <f>IFERROR(IF(ＤＬシート!$S98="","",ＤＬシート!$S98),"")</f>
        <v/>
      </c>
      <c r="D101" s="30" t="str">
        <f>IFERROR(IF(ＤＬシート!$E98="","","○"),"")</f>
        <v/>
      </c>
      <c r="E101" s="30" t="str">
        <f>IFERROR(IF(ＤＬシート!$H98="","",(LEFT(ＤＬシート!$H98,FIND(" ",ＤＬシート!$H98)-1))),"")</f>
        <v/>
      </c>
      <c r="F101" s="30" t="str">
        <f>IFERROR(IF(ＤＬシート!$H98="","",(RIGHT(ＤＬシート!$H98,LEN(ＤＬシート!$H98)-FIND(" ",ＤＬシート!$H98)))),"")</f>
        <v/>
      </c>
      <c r="G101" s="30" t="str">
        <f>IFERROR(IF(ＤＬシート!$I98="","",(LEFT(ＤＬシート!$I98,FIND(" ",ＤＬシート!$I98)-1))),"")</f>
        <v/>
      </c>
      <c r="H101" s="30" t="str">
        <f>IFERROR(IF(ＤＬシート!$I98="","",(RIGHT(ＤＬシート!$I98,LEN(ＤＬシート!$I98)-FIND(" ",ＤＬシート!$I98)))),"")</f>
        <v/>
      </c>
      <c r="I101" s="30" t="str">
        <f>IFERROR(IF(ＤＬシート!$K98="","",ＤＬシート!$K98),"")</f>
        <v/>
      </c>
      <c r="J101" s="30" t="str">
        <f>IFERROR(IF(ＤＬシート!$M98="","",ＤＬシート!$M98),"")</f>
        <v/>
      </c>
      <c r="K101" s="30" t="str">
        <f>IFERROR(IF(ＤＬシート!$U98="","",LEFT(ＤＬシート!$U98,1)),"")</f>
        <v/>
      </c>
      <c r="L101" s="40" t="str">
        <f>IFERROR(IF(ＤＬシート!$V98="","",LEFT(ＤＬシート!$V98,1)),"")</f>
        <v/>
      </c>
      <c r="M101" s="40" t="str">
        <f>IFERROR(IF(ＤＬシート!$AD98="","",ＤＬシート!$AD98),"")</f>
        <v/>
      </c>
      <c r="N101" s="43" t="str">
        <f>IFERROR(IF(ＤＬシート!$AC98="","",ＤＬシート!$AC98),"")</f>
        <v/>
      </c>
      <c r="O101" s="23">
        <f t="shared" si="16"/>
        <v>97</v>
      </c>
      <c r="P101" s="47" t="str">
        <f t="shared" si="17"/>
        <v/>
      </c>
      <c r="Q101" s="48" t="str">
        <f t="shared" si="30"/>
        <v/>
      </c>
      <c r="R101" s="48" t="str">
        <f t="shared" si="18"/>
        <v/>
      </c>
      <c r="S101" s="48" t="str">
        <f t="shared" si="19"/>
        <v/>
      </c>
      <c r="T101" s="48" t="str">
        <f t="shared" si="20"/>
        <v/>
      </c>
      <c r="U101" s="48" t="str">
        <f t="shared" si="21"/>
        <v/>
      </c>
      <c r="V101" s="48" t="str">
        <f t="shared" si="22"/>
        <v/>
      </c>
      <c r="W101" s="48" t="str">
        <f t="shared" si="23"/>
        <v/>
      </c>
      <c r="X101" s="48" t="str">
        <f t="shared" si="24"/>
        <v/>
      </c>
      <c r="Y101" s="48" t="str">
        <f t="shared" si="25"/>
        <v/>
      </c>
      <c r="Z101" s="48" t="str">
        <f t="shared" si="26"/>
        <v/>
      </c>
      <c r="AA101" s="74" t="str">
        <f t="shared" si="27"/>
        <v/>
      </c>
      <c r="AB101" s="43" t="str">
        <f t="shared" si="28"/>
        <v/>
      </c>
      <c r="AD101" s="23" t="str">
        <f t="shared" si="29"/>
        <v/>
      </c>
    </row>
    <row r="102" spans="1:30" x14ac:dyDescent="0.2">
      <c r="A102" s="29">
        <v>98</v>
      </c>
      <c r="B102" s="30" t="str">
        <f>IFERROR(IF(ＤＬシート!$T99="","",ＤＬシート!$T99),"")</f>
        <v/>
      </c>
      <c r="C102" s="30" t="str">
        <f>IFERROR(IF(ＤＬシート!$S99="","",ＤＬシート!$S99),"")</f>
        <v/>
      </c>
      <c r="D102" s="30" t="str">
        <f>IFERROR(IF(ＤＬシート!$E99="","","○"),"")</f>
        <v/>
      </c>
      <c r="E102" s="30" t="str">
        <f>IFERROR(IF(ＤＬシート!$H99="","",(LEFT(ＤＬシート!$H99,FIND(" ",ＤＬシート!$H99)-1))),"")</f>
        <v/>
      </c>
      <c r="F102" s="30" t="str">
        <f>IFERROR(IF(ＤＬシート!$H99="","",(RIGHT(ＤＬシート!$H99,LEN(ＤＬシート!$H99)-FIND(" ",ＤＬシート!$H99)))),"")</f>
        <v/>
      </c>
      <c r="G102" s="30" t="str">
        <f>IFERROR(IF(ＤＬシート!$I99="","",(LEFT(ＤＬシート!$I99,FIND(" ",ＤＬシート!$I99)-1))),"")</f>
        <v/>
      </c>
      <c r="H102" s="30" t="str">
        <f>IFERROR(IF(ＤＬシート!$I99="","",(RIGHT(ＤＬシート!$I99,LEN(ＤＬシート!$I99)-FIND(" ",ＤＬシート!$I99)))),"")</f>
        <v/>
      </c>
      <c r="I102" s="30" t="str">
        <f>IFERROR(IF(ＤＬシート!$K99="","",ＤＬシート!$K99),"")</f>
        <v/>
      </c>
      <c r="J102" s="30" t="str">
        <f>IFERROR(IF(ＤＬシート!$M99="","",ＤＬシート!$M99),"")</f>
        <v/>
      </c>
      <c r="K102" s="30" t="str">
        <f>IFERROR(IF(ＤＬシート!$U99="","",LEFT(ＤＬシート!$U99,1)),"")</f>
        <v/>
      </c>
      <c r="L102" s="40" t="str">
        <f>IFERROR(IF(ＤＬシート!$V99="","",LEFT(ＤＬシート!$V99,1)),"")</f>
        <v/>
      </c>
      <c r="M102" s="40" t="str">
        <f>IFERROR(IF(ＤＬシート!$AD99="","",ＤＬシート!$AD99),"")</f>
        <v/>
      </c>
      <c r="N102" s="43" t="str">
        <f>IFERROR(IF(ＤＬシート!$AC99="","",ＤＬシート!$AC99),"")</f>
        <v/>
      </c>
      <c r="O102" s="23">
        <f t="shared" si="16"/>
        <v>98</v>
      </c>
      <c r="P102" s="47" t="str">
        <f t="shared" si="17"/>
        <v/>
      </c>
      <c r="Q102" s="48" t="str">
        <f t="shared" si="30"/>
        <v/>
      </c>
      <c r="R102" s="48" t="str">
        <f t="shared" si="18"/>
        <v/>
      </c>
      <c r="S102" s="48" t="str">
        <f t="shared" si="19"/>
        <v/>
      </c>
      <c r="T102" s="48" t="str">
        <f t="shared" si="20"/>
        <v/>
      </c>
      <c r="U102" s="48" t="str">
        <f t="shared" si="21"/>
        <v/>
      </c>
      <c r="V102" s="48" t="str">
        <f t="shared" si="22"/>
        <v/>
      </c>
      <c r="W102" s="48" t="str">
        <f t="shared" si="23"/>
        <v/>
      </c>
      <c r="X102" s="48" t="str">
        <f t="shared" si="24"/>
        <v/>
      </c>
      <c r="Y102" s="48" t="str">
        <f t="shared" si="25"/>
        <v/>
      </c>
      <c r="Z102" s="48" t="str">
        <f t="shared" si="26"/>
        <v/>
      </c>
      <c r="AA102" s="74" t="str">
        <f t="shared" si="27"/>
        <v/>
      </c>
      <c r="AB102" s="43" t="str">
        <f t="shared" si="28"/>
        <v/>
      </c>
      <c r="AD102" s="23" t="str">
        <f t="shared" si="29"/>
        <v/>
      </c>
    </row>
    <row r="103" spans="1:30" x14ac:dyDescent="0.2">
      <c r="A103" s="29">
        <v>99</v>
      </c>
      <c r="B103" s="30" t="str">
        <f>IFERROR(IF(ＤＬシート!$T100="","",ＤＬシート!$T100),"")</f>
        <v/>
      </c>
      <c r="C103" s="30" t="str">
        <f>IFERROR(IF(ＤＬシート!$S100="","",ＤＬシート!$S100),"")</f>
        <v/>
      </c>
      <c r="D103" s="30" t="str">
        <f>IFERROR(IF(ＤＬシート!$E100="","","○"),"")</f>
        <v/>
      </c>
      <c r="E103" s="30" t="str">
        <f>IFERROR(IF(ＤＬシート!$H100="","",(LEFT(ＤＬシート!$H100,FIND(" ",ＤＬシート!$H100)-1))),"")</f>
        <v/>
      </c>
      <c r="F103" s="30" t="str">
        <f>IFERROR(IF(ＤＬシート!$H100="","",(RIGHT(ＤＬシート!$H100,LEN(ＤＬシート!$H100)-FIND(" ",ＤＬシート!$H100)))),"")</f>
        <v/>
      </c>
      <c r="G103" s="30" t="str">
        <f>IFERROR(IF(ＤＬシート!$I100="","",(LEFT(ＤＬシート!$I100,FIND(" ",ＤＬシート!$I100)-1))),"")</f>
        <v/>
      </c>
      <c r="H103" s="30" t="str">
        <f>IFERROR(IF(ＤＬシート!$I100="","",(RIGHT(ＤＬシート!$I100,LEN(ＤＬシート!$I100)-FIND(" ",ＤＬシート!$I100)))),"")</f>
        <v/>
      </c>
      <c r="I103" s="30" t="str">
        <f>IFERROR(IF(ＤＬシート!$K100="","",ＤＬシート!$K100),"")</f>
        <v/>
      </c>
      <c r="J103" s="30" t="str">
        <f>IFERROR(IF(ＤＬシート!$M100="","",ＤＬシート!$M100),"")</f>
        <v/>
      </c>
      <c r="K103" s="30" t="str">
        <f>IFERROR(IF(ＤＬシート!$U100="","",LEFT(ＤＬシート!$U100,1)),"")</f>
        <v/>
      </c>
      <c r="L103" s="40" t="str">
        <f>IFERROR(IF(ＤＬシート!$V100="","",LEFT(ＤＬシート!$V100,1)),"")</f>
        <v/>
      </c>
      <c r="M103" s="40" t="str">
        <f>IFERROR(IF(ＤＬシート!$AD100="","",ＤＬシート!$AD100),"")</f>
        <v/>
      </c>
      <c r="N103" s="43" t="str">
        <f>IFERROR(IF(ＤＬシート!$AC100="","",ＤＬシート!$AC100),"")</f>
        <v/>
      </c>
      <c r="O103" s="23">
        <f t="shared" si="16"/>
        <v>99</v>
      </c>
      <c r="P103" s="47" t="str">
        <f t="shared" si="17"/>
        <v/>
      </c>
      <c r="Q103" s="48" t="str">
        <f t="shared" si="30"/>
        <v/>
      </c>
      <c r="R103" s="48" t="str">
        <f t="shared" si="18"/>
        <v/>
      </c>
      <c r="S103" s="48" t="str">
        <f t="shared" si="19"/>
        <v/>
      </c>
      <c r="T103" s="48" t="str">
        <f t="shared" si="20"/>
        <v/>
      </c>
      <c r="U103" s="48" t="str">
        <f t="shared" si="21"/>
        <v/>
      </c>
      <c r="V103" s="48" t="str">
        <f t="shared" si="22"/>
        <v/>
      </c>
      <c r="W103" s="48" t="str">
        <f t="shared" si="23"/>
        <v/>
      </c>
      <c r="X103" s="48" t="str">
        <f t="shared" si="24"/>
        <v/>
      </c>
      <c r="Y103" s="48" t="str">
        <f t="shared" si="25"/>
        <v/>
      </c>
      <c r="Z103" s="48" t="str">
        <f t="shared" si="26"/>
        <v/>
      </c>
      <c r="AA103" s="74" t="str">
        <f t="shared" si="27"/>
        <v/>
      </c>
      <c r="AB103" s="43" t="str">
        <f t="shared" si="28"/>
        <v/>
      </c>
      <c r="AD103" s="23" t="str">
        <f t="shared" si="29"/>
        <v/>
      </c>
    </row>
    <row r="104" spans="1:30" ht="18.600000000000001" thickBot="1" x14ac:dyDescent="0.25">
      <c r="A104" s="31">
        <v>100</v>
      </c>
      <c r="B104" s="32" t="str">
        <f>IFERROR(IF(ＤＬシート!$T101="","",ＤＬシート!$T101),"")</f>
        <v/>
      </c>
      <c r="C104" s="32" t="str">
        <f>IFERROR(IF(ＤＬシート!$S101="","",ＤＬシート!$S101),"")</f>
        <v/>
      </c>
      <c r="D104" s="32" t="str">
        <f>IFERROR(IF(ＤＬシート!$E101="","","○"),"")</f>
        <v/>
      </c>
      <c r="E104" s="32" t="str">
        <f>IFERROR(IF(ＤＬシート!$H101="","",(LEFT(ＤＬシート!$H101,FIND(" ",ＤＬシート!$H101)-1))),"")</f>
        <v/>
      </c>
      <c r="F104" s="32" t="str">
        <f>IFERROR(IF(ＤＬシート!$H101="","",(RIGHT(ＤＬシート!$H101,LEN(ＤＬシート!$H101)-FIND(" ",ＤＬシート!$H101)))),"")</f>
        <v/>
      </c>
      <c r="G104" s="32" t="str">
        <f>IFERROR(IF(ＤＬシート!$I101="","",(LEFT(ＤＬシート!$I101,FIND(" ",ＤＬシート!$I101)-1))),"")</f>
        <v/>
      </c>
      <c r="H104" s="32" t="str">
        <f>IFERROR(IF(ＤＬシート!$I101="","",(RIGHT(ＤＬシート!$I101,LEN(ＤＬシート!$I101)-FIND(" ",ＤＬシート!$I101)))),"")</f>
        <v/>
      </c>
      <c r="I104" s="32" t="str">
        <f>IFERROR(IF(ＤＬシート!$K101="","",ＤＬシート!$K101),"")</f>
        <v/>
      </c>
      <c r="J104" s="32" t="str">
        <f>IFERROR(IF(ＤＬシート!$M101="","",ＤＬシート!$M101),"")</f>
        <v/>
      </c>
      <c r="K104" s="32" t="str">
        <f>IFERROR(IF(ＤＬシート!$U101="","",LEFT(ＤＬシート!$U101,1)),"")</f>
        <v/>
      </c>
      <c r="L104" s="41" t="str">
        <f>IFERROR(IF(ＤＬシート!$V101="","",LEFT(ＤＬシート!$V101,1)),"")</f>
        <v/>
      </c>
      <c r="M104" s="41" t="str">
        <f>IFERROR(IF(ＤＬシート!$AD101="","",ＤＬシート!$AD101),"")</f>
        <v/>
      </c>
      <c r="N104" s="44" t="str">
        <f>IFERROR(IF(ＤＬシート!$AC101="","",ＤＬシート!$AC101),"")</f>
        <v/>
      </c>
      <c r="O104" s="23">
        <f t="shared" si="16"/>
        <v>100</v>
      </c>
      <c r="P104" s="49" t="str">
        <f t="shared" si="17"/>
        <v/>
      </c>
      <c r="Q104" s="50" t="str">
        <f t="shared" si="30"/>
        <v/>
      </c>
      <c r="R104" s="50" t="str">
        <f t="shared" si="18"/>
        <v/>
      </c>
      <c r="S104" s="50" t="str">
        <f t="shared" si="19"/>
        <v/>
      </c>
      <c r="T104" s="50" t="str">
        <f t="shared" si="20"/>
        <v/>
      </c>
      <c r="U104" s="50" t="str">
        <f t="shared" si="21"/>
        <v/>
      </c>
      <c r="V104" s="50" t="str">
        <f t="shared" si="22"/>
        <v/>
      </c>
      <c r="W104" s="50" t="str">
        <f t="shared" si="23"/>
        <v/>
      </c>
      <c r="X104" s="50" t="str">
        <f t="shared" si="24"/>
        <v/>
      </c>
      <c r="Y104" s="50" t="str">
        <f t="shared" si="25"/>
        <v/>
      </c>
      <c r="Z104" s="50" t="str">
        <f t="shared" si="26"/>
        <v/>
      </c>
      <c r="AA104" s="75" t="str">
        <f t="shared" si="27"/>
        <v/>
      </c>
      <c r="AB104" s="44" t="str">
        <f t="shared" si="28"/>
        <v/>
      </c>
      <c r="AD104" s="23" t="str">
        <f t="shared" si="29"/>
        <v/>
      </c>
    </row>
  </sheetData>
  <mergeCells count="27">
    <mergeCell ref="Z3:Z4"/>
    <mergeCell ref="AB3:AB4"/>
    <mergeCell ref="S3:T3"/>
    <mergeCell ref="U3:V3"/>
    <mergeCell ref="W3:W4"/>
    <mergeCell ref="X3:X4"/>
    <mergeCell ref="Y3:Y4"/>
    <mergeCell ref="AA3:AA4"/>
    <mergeCell ref="N3:N4"/>
    <mergeCell ref="H2:I2"/>
    <mergeCell ref="P3:P4"/>
    <mergeCell ref="Q3:Q4"/>
    <mergeCell ref="R3:R4"/>
    <mergeCell ref="L3:L4"/>
    <mergeCell ref="P2:S2"/>
    <mergeCell ref="M3:M4"/>
    <mergeCell ref="C2:F2"/>
    <mergeCell ref="A2:B2"/>
    <mergeCell ref="I3:I4"/>
    <mergeCell ref="J3:J4"/>
    <mergeCell ref="K3:K4"/>
    <mergeCell ref="A3:A4"/>
    <mergeCell ref="B3:B4"/>
    <mergeCell ref="C3:C4"/>
    <mergeCell ref="D3:D4"/>
    <mergeCell ref="E3:F3"/>
    <mergeCell ref="G3:H3"/>
  </mergeCells>
  <phoneticPr fontId="1"/>
  <pageMargins left="0.78700000000000003" right="0.78700000000000003" top="0.98399999999999999" bottom="0.98399999999999999" header="0.51200000000000001" footer="0.51200000000000001"/>
  <pageSetup paperSize="9" scale="84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8E80-5E26-47E5-A53E-F4DECD6D6728}">
  <dimension ref="A1:AL35"/>
  <sheetViews>
    <sheetView topLeftCell="K1" zoomScaleNormal="100" workbookViewId="0">
      <selection activeCell="Z14" sqref="Z14"/>
    </sheetView>
  </sheetViews>
  <sheetFormatPr defaultRowHeight="13.2" x14ac:dyDescent="0.2"/>
  <cols>
    <col min="2" max="2" width="16.6640625" customWidth="1"/>
    <col min="3" max="3" width="13" customWidth="1"/>
    <col min="8" max="10" width="15.88671875" customWidth="1"/>
    <col min="12" max="12" width="11.6640625" bestFit="1" customWidth="1"/>
    <col min="28" max="28" width="12.6640625" customWidth="1"/>
    <col min="30" max="30" width="13.88671875" customWidth="1"/>
    <col min="31" max="31" width="13.5546875" customWidth="1"/>
    <col min="34" max="34" width="10" customWidth="1"/>
    <col min="36" max="36" width="11.44140625" customWidth="1"/>
  </cols>
  <sheetData>
    <row r="1" spans="1:38" x14ac:dyDescent="0.2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138</v>
      </c>
      <c r="S1" t="s">
        <v>71</v>
      </c>
      <c r="T1" t="s">
        <v>72</v>
      </c>
      <c r="U1" t="s">
        <v>73</v>
      </c>
      <c r="V1" t="s">
        <v>74</v>
      </c>
      <c r="W1" t="s">
        <v>75</v>
      </c>
      <c r="X1" t="s">
        <v>76</v>
      </c>
      <c r="Y1" t="s">
        <v>139</v>
      </c>
      <c r="Z1" t="s">
        <v>140</v>
      </c>
      <c r="AA1" t="s">
        <v>141</v>
      </c>
      <c r="AB1" t="s">
        <v>142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143</v>
      </c>
    </row>
    <row r="2" spans="1:38" x14ac:dyDescent="0.2">
      <c r="L2" s="22"/>
      <c r="AG2" s="22"/>
      <c r="AI2" s="22"/>
    </row>
    <row r="3" spans="1:38" x14ac:dyDescent="0.2">
      <c r="L3" s="22"/>
      <c r="AG3" s="22"/>
      <c r="AI3" s="22"/>
    </row>
    <row r="4" spans="1:38" x14ac:dyDescent="0.2">
      <c r="L4" s="22"/>
      <c r="AG4" s="22"/>
      <c r="AI4" s="22"/>
    </row>
    <row r="5" spans="1:38" x14ac:dyDescent="0.2">
      <c r="L5" s="22"/>
      <c r="AG5" s="22"/>
      <c r="AI5" s="22"/>
    </row>
    <row r="6" spans="1:38" x14ac:dyDescent="0.2">
      <c r="L6" s="22"/>
      <c r="AG6" s="22"/>
      <c r="AI6" s="22"/>
    </row>
    <row r="7" spans="1:38" x14ac:dyDescent="0.2">
      <c r="L7" s="22"/>
      <c r="AG7" s="22"/>
      <c r="AI7" s="22"/>
    </row>
    <row r="8" spans="1:38" x14ac:dyDescent="0.2">
      <c r="L8" s="22"/>
      <c r="AG8" s="22"/>
      <c r="AI8" s="22"/>
    </row>
    <row r="9" spans="1:38" x14ac:dyDescent="0.2">
      <c r="L9" s="22"/>
      <c r="AG9" s="22"/>
      <c r="AI9" s="22"/>
    </row>
    <row r="10" spans="1:38" x14ac:dyDescent="0.2">
      <c r="L10" s="22"/>
      <c r="AG10" s="22"/>
      <c r="AI10" s="22"/>
    </row>
    <row r="11" spans="1:38" x14ac:dyDescent="0.2">
      <c r="L11" s="22"/>
      <c r="AG11" s="22"/>
      <c r="AI11" s="22"/>
    </row>
    <row r="12" spans="1:38" x14ac:dyDescent="0.2">
      <c r="L12" s="22"/>
      <c r="AG12" s="22"/>
      <c r="AI12" s="22"/>
    </row>
    <row r="13" spans="1:38" x14ac:dyDescent="0.2">
      <c r="L13" s="22"/>
      <c r="AG13" s="22"/>
      <c r="AI13" s="22"/>
    </row>
    <row r="14" spans="1:38" x14ac:dyDescent="0.2">
      <c r="L14" s="22"/>
      <c r="AG14" s="22"/>
      <c r="AI14" s="22"/>
    </row>
    <row r="15" spans="1:38" x14ac:dyDescent="0.2">
      <c r="L15" s="22"/>
      <c r="AG15" s="22"/>
      <c r="AI15" s="22"/>
    </row>
    <row r="16" spans="1:38" x14ac:dyDescent="0.2">
      <c r="L16" s="22"/>
      <c r="AG16" s="22"/>
      <c r="AI16" s="22"/>
    </row>
    <row r="17" spans="12:35" x14ac:dyDescent="0.2">
      <c r="L17" s="22"/>
      <c r="AG17" s="22"/>
      <c r="AI17" s="22"/>
    </row>
    <row r="18" spans="12:35" x14ac:dyDescent="0.2">
      <c r="L18" s="22"/>
      <c r="AG18" s="22"/>
      <c r="AI18" s="22"/>
    </row>
    <row r="19" spans="12:35" x14ac:dyDescent="0.2">
      <c r="L19" s="22"/>
      <c r="AG19" s="22"/>
      <c r="AI19" s="22"/>
    </row>
    <row r="20" spans="12:35" x14ac:dyDescent="0.2">
      <c r="L20" s="22"/>
      <c r="AG20" s="22"/>
      <c r="AI20" s="22"/>
    </row>
    <row r="21" spans="12:35" x14ac:dyDescent="0.2">
      <c r="L21" s="22"/>
      <c r="AG21" s="22"/>
      <c r="AI21" s="22"/>
    </row>
    <row r="22" spans="12:35" x14ac:dyDescent="0.2">
      <c r="L22" s="22"/>
      <c r="AG22" s="22"/>
      <c r="AI22" s="22"/>
    </row>
    <row r="23" spans="12:35" x14ac:dyDescent="0.2">
      <c r="L23" s="22"/>
      <c r="AG23" s="22"/>
      <c r="AI23" s="22"/>
    </row>
    <row r="24" spans="12:35" x14ac:dyDescent="0.2">
      <c r="L24" s="22"/>
      <c r="AG24" s="22"/>
      <c r="AI24" s="22"/>
    </row>
    <row r="25" spans="12:35" x14ac:dyDescent="0.2">
      <c r="L25" s="22"/>
      <c r="AG25" s="22"/>
      <c r="AI25" s="22"/>
    </row>
    <row r="26" spans="12:35" x14ac:dyDescent="0.2">
      <c r="L26" s="22"/>
      <c r="AG26" s="22"/>
      <c r="AI26" s="22"/>
    </row>
    <row r="27" spans="12:35" x14ac:dyDescent="0.2">
      <c r="L27" s="22"/>
      <c r="AG27" s="22"/>
      <c r="AI27" s="22"/>
    </row>
    <row r="28" spans="12:35" x14ac:dyDescent="0.2">
      <c r="L28" s="22"/>
      <c r="AG28" s="22"/>
      <c r="AI28" s="22"/>
    </row>
    <row r="29" spans="12:35" x14ac:dyDescent="0.2">
      <c r="L29" s="22"/>
      <c r="AG29" s="22"/>
      <c r="AI29" s="22"/>
    </row>
    <row r="30" spans="12:35" x14ac:dyDescent="0.2">
      <c r="L30" s="22"/>
      <c r="AG30" s="22"/>
      <c r="AI30" s="22"/>
    </row>
    <row r="31" spans="12:35" x14ac:dyDescent="0.2">
      <c r="L31" s="22"/>
      <c r="AG31" s="22"/>
      <c r="AI31" s="22"/>
    </row>
    <row r="32" spans="12:35" x14ac:dyDescent="0.2">
      <c r="L32" s="22"/>
      <c r="AG32" s="22"/>
      <c r="AI32" s="22"/>
    </row>
    <row r="33" spans="12:35" x14ac:dyDescent="0.2">
      <c r="L33" s="22"/>
      <c r="AG33" s="22"/>
      <c r="AI33" s="22"/>
    </row>
    <row r="34" spans="12:35" x14ac:dyDescent="0.2">
      <c r="L34" s="22"/>
      <c r="AG34" s="22"/>
      <c r="AI34" s="22"/>
    </row>
    <row r="35" spans="12:35" x14ac:dyDescent="0.2">
      <c r="L35" s="22"/>
      <c r="AG35" s="22"/>
      <c r="AI35" s="22"/>
    </row>
  </sheetData>
  <sortState xmlns:xlrd2="http://schemas.microsoft.com/office/spreadsheetml/2017/richdata2" ref="A2:AL28">
    <sortCondition ref="M2:M28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4" sqref="I24"/>
    </sheetView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市大会 (学童少年)</vt:lpstr>
      <vt:lpstr>大会名等</vt:lpstr>
      <vt:lpstr>構成員情報</vt:lpstr>
      <vt:lpstr>ＤＬシート</vt:lpstr>
      <vt:lpstr>Sheet2</vt:lpstr>
      <vt:lpstr>Sheet3</vt:lpstr>
      <vt:lpstr>ＤＬシート!Print_Area</vt:lpstr>
      <vt:lpstr>構成員情報!Print_Area</vt:lpstr>
      <vt:lpstr>'市大会 (学童少年)'!Print_Area</vt:lpstr>
    </vt:vector>
  </TitlesOfParts>
  <Company>日本郵政公社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種村 茂夫</cp:lastModifiedBy>
  <cp:lastPrinted>2025-03-01T23:57:01Z</cp:lastPrinted>
  <dcterms:created xsi:type="dcterms:W3CDTF">2007-08-16T08:49:22Z</dcterms:created>
  <dcterms:modified xsi:type="dcterms:W3CDTF">2026-03-08T10:13:04Z</dcterms:modified>
</cp:coreProperties>
</file>