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304d81e69c07628/茂夫/横浜野球連盟財務部/市大会/"/>
    </mc:Choice>
  </mc:AlternateContent>
  <xr:revisionPtr revIDLastSave="17" documentId="8_{C02203E8-93C6-490C-8CF6-7110BA260EBC}" xr6:coauthVersionLast="47" xr6:coauthVersionMax="47" xr10:uidLastSave="{0BBCF4A1-42B3-4653-8275-01CF6C581357}"/>
  <bookViews>
    <workbookView xWindow="-108" yWindow="-108" windowWidth="23256" windowHeight="12456" xr2:uid="{00000000-000D-0000-FFFF-FFFF00000000}"/>
  </bookViews>
  <sheets>
    <sheet name="市大会" sheetId="1" r:id="rId1"/>
    <sheet name="大会名等" sheetId="4" state="hidden" r:id="rId2"/>
    <sheet name="Sheet2" sheetId="2" state="hidden" r:id="rId3"/>
    <sheet name="Sheet3" sheetId="3" state="hidden" r:id="rId4"/>
  </sheets>
  <definedNames>
    <definedName name="_xlnm.Print_Area" localSheetId="0">市大会!$A$1:$AM$53</definedName>
    <definedName name="表１班">大会名等!#REF!</definedName>
    <definedName name="表２班">大会名等!#REF!</definedName>
    <definedName name="表３班">大会名等!#REF!</definedName>
    <definedName name="表４班">大会名等!#REF!</definedName>
    <definedName name="表５班">大会名等!#REF!</definedName>
    <definedName name="表６班">大会名等!#REF!</definedName>
    <definedName name="表市連等">大会名等!#REF!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H51" i="1"/>
  <c r="Y51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C14" i="4" l="1"/>
  <c r="F14" i="4" s="1"/>
  <c r="B4" i="4"/>
  <c r="B3" i="4"/>
  <c r="C17" i="4" s="1"/>
  <c r="F17" i="4" s="1"/>
  <c r="C15" i="4" l="1"/>
  <c r="D15" i="4"/>
  <c r="C20" i="4"/>
  <c r="F20" i="4" s="1"/>
  <c r="C22" i="4"/>
  <c r="F22" i="4" s="1"/>
  <c r="D8" i="4"/>
  <c r="C11" i="4"/>
  <c r="F11" i="4" s="1"/>
  <c r="D10" i="4"/>
  <c r="C19" i="4"/>
  <c r="C8" i="4"/>
  <c r="D13" i="4"/>
  <c r="C16" i="4"/>
  <c r="F16" i="4" s="1"/>
  <c r="C10" i="4"/>
  <c r="C23" i="4"/>
  <c r="F23" i="4" s="1"/>
  <c r="C12" i="4"/>
  <c r="F12" i="4" s="1"/>
  <c r="C9" i="4"/>
  <c r="F9" i="4" s="1"/>
  <c r="C24" i="4"/>
  <c r="F24" i="4" s="1"/>
  <c r="C21" i="4"/>
  <c r="F21" i="4" s="1"/>
  <c r="C13" i="4"/>
  <c r="D18" i="4"/>
  <c r="D19" i="4"/>
  <c r="C18" i="4"/>
  <c r="C7" i="4"/>
  <c r="F7" i="4" s="1"/>
  <c r="C6" i="4"/>
  <c r="F6" i="4" s="1"/>
  <c r="F13" i="4" l="1"/>
  <c r="F10" i="4"/>
  <c r="F15" i="4"/>
  <c r="F18" i="4"/>
  <c r="F19" i="4"/>
  <c r="F8" i="4"/>
  <c r="AG15" i="1" l="1"/>
  <c r="AG41" i="1" l="1"/>
  <c r="AG16" i="1"/>
</calcChain>
</file>

<file path=xl/sharedStrings.xml><?xml version="1.0" encoding="utf-8"?>
<sst xmlns="http://schemas.openxmlformats.org/spreadsheetml/2006/main" count="126" uniqueCount="119">
  <si>
    <t>背番号</t>
    <rPh sb="0" eb="3">
      <t>セバンゴウ</t>
    </rPh>
    <phoneticPr fontId="1"/>
  </si>
  <si>
    <t>番号</t>
    <rPh sb="0" eb="2">
      <t>バンゴウ</t>
    </rPh>
    <phoneticPr fontId="1"/>
  </si>
  <si>
    <t>監　督
氏　名</t>
    <rPh sb="0" eb="1">
      <t>ラン</t>
    </rPh>
    <rPh sb="2" eb="3">
      <t>ヨシ</t>
    </rPh>
    <rPh sb="4" eb="5">
      <t>シ</t>
    </rPh>
    <rPh sb="6" eb="7">
      <t>メイ</t>
    </rPh>
    <phoneticPr fontId="1"/>
  </si>
  <si>
    <t>３０</t>
    <phoneticPr fontId="1"/>
  </si>
  <si>
    <t>１０</t>
  </si>
  <si>
    <t>１０</t>
    <phoneticPr fontId="1"/>
  </si>
  <si>
    <t>１</t>
    <phoneticPr fontId="1"/>
  </si>
  <si>
    <t>２</t>
    <phoneticPr fontId="1"/>
  </si>
  <si>
    <t>３</t>
  </si>
  <si>
    <t>４</t>
  </si>
  <si>
    <t>５</t>
  </si>
  <si>
    <t>６</t>
  </si>
  <si>
    <t>７</t>
  </si>
  <si>
    <t>８</t>
  </si>
  <si>
    <t>９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</si>
  <si>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</si>
  <si>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</si>
  <si>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</si>
  <si>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</si>
  <si>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</si>
  <si>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</si>
  <si>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</si>
  <si>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</si>
  <si>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</si>
  <si>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</si>
  <si>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</si>
  <si>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</si>
  <si>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</si>
  <si>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</si>
  <si>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氏　　　名</t>
    <rPh sb="0" eb="1">
      <t>シ</t>
    </rPh>
    <rPh sb="4" eb="5">
      <t>メイ</t>
    </rPh>
    <phoneticPr fontId="1"/>
  </si>
  <si>
    <t>年　齢</t>
    <rPh sb="0" eb="1">
      <t>トシ</t>
    </rPh>
    <rPh sb="2" eb="3">
      <t>ヨワイ</t>
    </rPh>
    <phoneticPr fontId="1"/>
  </si>
  <si>
    <t>年度</t>
    <rPh sb="0" eb="2">
      <t>ネンド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</si>
  <si>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</si>
  <si>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</si>
  <si>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</si>
  <si>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</si>
  <si>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</si>
  <si>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</si>
  <si>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性別</t>
    <rPh sb="0" eb="2">
      <t>セイベツ</t>
    </rPh>
    <phoneticPr fontId="1"/>
  </si>
  <si>
    <t>位　置</t>
    <rPh sb="0" eb="1">
      <t>クライ</t>
    </rPh>
    <rPh sb="2" eb="3">
      <t>オキ</t>
    </rPh>
    <phoneticPr fontId="1"/>
  </si>
  <si>
    <t>生年月日 (西暦)</t>
    <rPh sb="0" eb="2">
      <t>セイネン</t>
    </rPh>
    <rPh sb="2" eb="4">
      <t>ガッピ</t>
    </rPh>
    <rPh sb="6" eb="8">
      <t>セイレキ</t>
    </rPh>
    <phoneticPr fontId="1"/>
  </si>
  <si>
    <t>YYYY / MM / DD</t>
    <phoneticPr fontId="1"/>
  </si>
  <si>
    <t>セ　イ</t>
    <phoneticPr fontId="1"/>
  </si>
  <si>
    <t>メ　イ</t>
    <phoneticPr fontId="1"/>
  </si>
  <si>
    <t>フ　リ　ガ　ナ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</si>
  <si>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</si>
  <si>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</si>
  <si>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</si>
  <si>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電話番号</t>
    <rPh sb="0" eb="2">
      <t>デンワ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</si>
  <si>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</si>
  <si>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代表者
氏　名</t>
    <rPh sb="0" eb="3">
      <t>ダイヒョウシャ</t>
    </rPh>
    <rPh sb="4" eb="5">
      <t>シ</t>
    </rPh>
    <rPh sb="6" eb="7">
      <t>メイ</t>
    </rPh>
    <phoneticPr fontId="1"/>
  </si>
  <si>
    <t>住　所</t>
    <rPh sb="0" eb="1">
      <t>ジュウ</t>
    </rPh>
    <rPh sb="2" eb="3">
      <t>ショ</t>
    </rPh>
    <phoneticPr fontId="1"/>
  </si>
  <si>
    <t>⑤</t>
    <phoneticPr fontId="1"/>
  </si>
  <si>
    <t>本参加申込書に記載の個人情報は、大会運営及び公益財団法人全日本軟式野球連盟の選手登録･管理に限り使用します。</t>
    <rPh sb="0" eb="1">
      <t>ホン</t>
    </rPh>
    <rPh sb="1" eb="3">
      <t>サンカ</t>
    </rPh>
    <rPh sb="3" eb="6">
      <t>モウシコミショ</t>
    </rPh>
    <rPh sb="7" eb="9">
      <t>キサイ</t>
    </rPh>
    <rPh sb="10" eb="12">
      <t>コジン</t>
    </rPh>
    <rPh sb="12" eb="14">
      <t>ジョウホウ</t>
    </rPh>
    <rPh sb="16" eb="18">
      <t>タイカイ</t>
    </rPh>
    <rPh sb="18" eb="20">
      <t>ウンエイ</t>
    </rPh>
    <rPh sb="20" eb="21">
      <t>オヨ</t>
    </rPh>
    <rPh sb="22" eb="24">
      <t>コウエキ</t>
    </rPh>
    <rPh sb="24" eb="26">
      <t>ザイダン</t>
    </rPh>
    <rPh sb="26" eb="28">
      <t>ホウジン</t>
    </rPh>
    <rPh sb="28" eb="31">
      <t>ゼンニホン</t>
    </rPh>
    <rPh sb="31" eb="33">
      <t>ナンシキ</t>
    </rPh>
    <rPh sb="33" eb="35">
      <t>ヤキュウ</t>
    </rPh>
    <rPh sb="35" eb="37">
      <t>レンメイ</t>
    </rPh>
    <rPh sb="38" eb="40">
      <t>センシュ</t>
    </rPh>
    <rPh sb="40" eb="42">
      <t>トウロク</t>
    </rPh>
    <rPh sb="43" eb="45">
      <t>カンリ</t>
    </rPh>
    <rPh sb="46" eb="47">
      <t>カギ</t>
    </rPh>
    <rPh sb="48" eb="50">
      <t>シヨウ</t>
    </rPh>
    <phoneticPr fontId="1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</si>
  <si>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ナ</t>
    </rPh>
    <rPh sb="15" eb="16">
      <t>ボ</t>
    </rPh>
    <phoneticPr fontId="1"/>
  </si>
  <si>
    <t>支部名</t>
    <rPh sb="0" eb="3">
      <t>シブメイ</t>
    </rPh>
    <phoneticPr fontId="1"/>
  </si>
  <si>
    <t>２５</t>
    <phoneticPr fontId="1"/>
  </si>
  <si>
    <t>令和</t>
    <rPh sb="0" eb="2">
      <t>レイワ</t>
    </rPh>
    <phoneticPr fontId="1"/>
  </si>
  <si>
    <t>横浜市大会参加申込書</t>
    <rPh sb="0" eb="5">
      <t>ヨコハマシタイカイ</t>
    </rPh>
    <rPh sb="5" eb="10">
      <t>サンカモウシコミショ</t>
    </rPh>
    <phoneticPr fontId="1"/>
  </si>
  <si>
    <t>支部長氏名：</t>
    <rPh sb="0" eb="5">
      <t>シブチョウシメイ</t>
    </rPh>
    <phoneticPr fontId="1"/>
  </si>
  <si>
    <t>（自署又は記名・押印）</t>
    <rPh sb="1" eb="3">
      <t>ジショ</t>
    </rPh>
    <rPh sb="3" eb="4">
      <t>マタ</t>
    </rPh>
    <rPh sb="5" eb="7">
      <t>キメイ</t>
    </rPh>
    <rPh sb="8" eb="10">
      <t>オウイン</t>
    </rPh>
    <phoneticPr fontId="1"/>
  </si>
  <si>
    <t>上記のチームは、大会規程に適格と認め、参加申込をいたします。</t>
    <rPh sb="0" eb="2">
      <t>ジョウキ</t>
    </rPh>
    <rPh sb="8" eb="10">
      <t>タイカイ</t>
    </rPh>
    <rPh sb="10" eb="12">
      <t>キテイ</t>
    </rPh>
    <rPh sb="19" eb="21">
      <t>サンカ</t>
    </rPh>
    <rPh sb="21" eb="23">
      <t>モウシコミ</t>
    </rPh>
    <phoneticPr fontId="1"/>
  </si>
  <si>
    <t>監督会議で説明を受けた事項はチーム内の選手に伝え、説明事項を順守するようにしてください。</t>
    <rPh sb="0" eb="4">
      <t>カントクカイギ</t>
    </rPh>
    <rPh sb="5" eb="7">
      <t>セツメイ</t>
    </rPh>
    <rPh sb="8" eb="9">
      <t>ウ</t>
    </rPh>
    <rPh sb="11" eb="13">
      <t>ジコウ</t>
    </rPh>
    <rPh sb="17" eb="18">
      <t>ナイ</t>
    </rPh>
    <rPh sb="19" eb="21">
      <t>センシュ</t>
    </rPh>
    <rPh sb="22" eb="23">
      <t>ツタ</t>
    </rPh>
    <rPh sb="25" eb="27">
      <t>セツメイ</t>
    </rPh>
    <rPh sb="27" eb="29">
      <t>ジコウ</t>
    </rPh>
    <rPh sb="30" eb="32">
      <t>ジュンシュ</t>
    </rPh>
    <phoneticPr fontId="1"/>
  </si>
  <si>
    <t>選手の不正登録が判明した場合、チーム及びその登録支部の責任とします。</t>
    <rPh sb="0" eb="2">
      <t>センシュ</t>
    </rPh>
    <rPh sb="3" eb="7">
      <t>フセイトウロク</t>
    </rPh>
    <rPh sb="8" eb="10">
      <t>ハンメイ</t>
    </rPh>
    <rPh sb="12" eb="14">
      <t>バアイ</t>
    </rPh>
    <rPh sb="18" eb="19">
      <t>オヨ</t>
    </rPh>
    <rPh sb="22" eb="26">
      <t>トウロクシブ</t>
    </rPh>
    <rPh sb="27" eb="29">
      <t>セキニン</t>
    </rPh>
    <phoneticPr fontId="1"/>
  </si>
  <si>
    <t>横浜野球連盟</t>
    <rPh sb="0" eb="6">
      <t>ヨコハマヤキュウレンメイ</t>
    </rPh>
    <phoneticPr fontId="1"/>
  </si>
  <si>
    <t>ス コ ア ラ ー</t>
    <phoneticPr fontId="1"/>
  </si>
  <si>
    <t>備　考</t>
    <rPh sb="0" eb="1">
      <t>ビ</t>
    </rPh>
    <rPh sb="2" eb="3">
      <t>コウ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</si>
  <si>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</si>
  <si>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</si>
  <si>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回数等計算</t>
    <rPh sb="0" eb="3">
      <t>カイスウトウ</t>
    </rPh>
    <rPh sb="3" eb="5">
      <t>ケイサン</t>
    </rPh>
    <phoneticPr fontId="1"/>
  </si>
  <si>
    <t>回数１</t>
    <rPh sb="0" eb="2">
      <t>カイスウ</t>
    </rPh>
    <phoneticPr fontId="1"/>
  </si>
  <si>
    <t>回数２</t>
    <rPh sb="0" eb="2">
      <t>カイスウ</t>
    </rPh>
    <phoneticPr fontId="1"/>
  </si>
  <si>
    <t>大会名</t>
    <rPh sb="0" eb="3">
      <t>タイカイメイ</t>
    </rPh>
    <phoneticPr fontId="1"/>
  </si>
  <si>
    <t>大会略称</t>
    <rPh sb="0" eb="4">
      <t>タイカイリャクショウ</t>
    </rPh>
    <phoneticPr fontId="1"/>
  </si>
  <si>
    <t>横浜市民マスターズ</t>
    <rPh sb="0" eb="2">
      <t>ヨコハマ</t>
    </rPh>
    <rPh sb="2" eb="4">
      <t>シミン</t>
    </rPh>
    <phoneticPr fontId="1"/>
  </si>
  <si>
    <t>横浜市民軟式</t>
    <rPh sb="0" eb="2">
      <t>ヨコハマ</t>
    </rPh>
    <rPh sb="2" eb="6">
      <t>シミンナンシキ</t>
    </rPh>
    <phoneticPr fontId="1"/>
  </si>
  <si>
    <t>神奈川県知事杯</t>
    <rPh sb="0" eb="4">
      <t>カナガワケン</t>
    </rPh>
    <rPh sb="6" eb="7">
      <t>ハイ</t>
    </rPh>
    <phoneticPr fontId="1"/>
  </si>
  <si>
    <t>市長旗争奪各区交流</t>
    <rPh sb="0" eb="5">
      <t>シチョウキソウダツ</t>
    </rPh>
    <rPh sb="5" eb="9">
      <t>カククコウリュウ</t>
    </rPh>
    <phoneticPr fontId="1"/>
  </si>
  <si>
    <t>高松宮賜杯（１部）</t>
    <rPh sb="0" eb="3">
      <t>タカマツノミヤ</t>
    </rPh>
    <rPh sb="3" eb="5">
      <t>シハイ</t>
    </rPh>
    <rPh sb="7" eb="8">
      <t>ブ</t>
    </rPh>
    <phoneticPr fontId="1"/>
  </si>
  <si>
    <t>高松宮賜杯（２部）</t>
    <rPh sb="0" eb="3">
      <t>タカマツノミヤ</t>
    </rPh>
    <rPh sb="3" eb="5">
      <t>シハイ</t>
    </rPh>
    <rPh sb="7" eb="8">
      <t>ブ</t>
    </rPh>
    <phoneticPr fontId="1"/>
  </si>
  <si>
    <t>スポーツマスターズ</t>
    <phoneticPr fontId="1"/>
  </si>
  <si>
    <t>政令市都市間交流</t>
    <rPh sb="0" eb="3">
      <t>セイレイシ</t>
    </rPh>
    <rPh sb="3" eb="6">
      <t>トシカン</t>
    </rPh>
    <rPh sb="6" eb="8">
      <t>コウリュウ</t>
    </rPh>
    <phoneticPr fontId="1"/>
  </si>
  <si>
    <t>横浜野球連盟強化試合</t>
    <rPh sb="0" eb="2">
      <t>ヨコハマ</t>
    </rPh>
    <rPh sb="2" eb="4">
      <t>ヤキュウ</t>
    </rPh>
    <rPh sb="4" eb="6">
      <t>レンメイ</t>
    </rPh>
    <rPh sb="6" eb="8">
      <t>キョウカ</t>
    </rPh>
    <rPh sb="8" eb="10">
      <t>ジアイ</t>
    </rPh>
    <phoneticPr fontId="1"/>
  </si>
  <si>
    <t>関東少年・全日本少年</t>
    <rPh sb="0" eb="4">
      <t>カントウショウネン</t>
    </rPh>
    <rPh sb="5" eb="10">
      <t>ゼンニホンショウネン</t>
    </rPh>
    <phoneticPr fontId="1"/>
  </si>
  <si>
    <t>関東少年新人戦・全日本少年</t>
    <rPh sb="0" eb="7">
      <t>カントウショウネンシンジンセン</t>
    </rPh>
    <rPh sb="8" eb="13">
      <t>ゼンニホンショウネン</t>
    </rPh>
    <phoneticPr fontId="1"/>
  </si>
  <si>
    <t>横浜市少年（中学生）</t>
    <rPh sb="0" eb="5">
      <t>ヨコハマシショウネン</t>
    </rPh>
    <rPh sb="6" eb="9">
      <t>チュウガクセイ</t>
    </rPh>
    <phoneticPr fontId="1"/>
  </si>
  <si>
    <t>全日本少年神奈川県予選（クラブ）</t>
    <rPh sb="0" eb="3">
      <t>ゼンニホン</t>
    </rPh>
    <rPh sb="3" eb="5">
      <t>ショウネン</t>
    </rPh>
    <rPh sb="5" eb="8">
      <t>カナガワ</t>
    </rPh>
    <rPh sb="8" eb="9">
      <t>ケン</t>
    </rPh>
    <rPh sb="9" eb="11">
      <t>ヨセン</t>
    </rPh>
    <phoneticPr fontId="1"/>
  </si>
  <si>
    <t>全日本少年神奈川県予選</t>
    <rPh sb="0" eb="3">
      <t>ゼンニホン</t>
    </rPh>
    <rPh sb="3" eb="5">
      <t>ショウネン</t>
    </rPh>
    <rPh sb="5" eb="8">
      <t>カナガワ</t>
    </rPh>
    <rPh sb="8" eb="9">
      <t>ケン</t>
    </rPh>
    <rPh sb="9" eb="11">
      <t>ヨセン</t>
    </rPh>
    <phoneticPr fontId="1"/>
  </si>
  <si>
    <t>生涯スポーツ神奈川県古希</t>
    <rPh sb="0" eb="2">
      <t>ショウガイ</t>
    </rPh>
    <rPh sb="6" eb="10">
      <t>カナガワケン</t>
    </rPh>
    <rPh sb="10" eb="12">
      <t>コキ</t>
    </rPh>
    <phoneticPr fontId="1"/>
  </si>
  <si>
    <t>天皇賜杯神奈川県大会</t>
    <rPh sb="0" eb="2">
      <t>テンノウ</t>
    </rPh>
    <rPh sb="2" eb="4">
      <t>シハイ</t>
    </rPh>
    <rPh sb="4" eb="7">
      <t>カナガワ</t>
    </rPh>
    <rPh sb="7" eb="8">
      <t>ケン</t>
    </rPh>
    <rPh sb="8" eb="10">
      <t>タイカイ</t>
    </rPh>
    <phoneticPr fontId="1"/>
  </si>
  <si>
    <t>【</t>
    <phoneticPr fontId="1"/>
  </si>
  <si>
    <t>大会名：</t>
    <rPh sb="0" eb="3">
      <t>タイカイメイ</t>
    </rPh>
    <phoneticPr fontId="1"/>
  </si>
  <si>
    <t>職　　業</t>
    <rPh sb="0" eb="1">
      <t>ショク</t>
    </rPh>
    <rPh sb="3" eb="4">
      <t>ギョウ</t>
    </rPh>
    <phoneticPr fontId="1"/>
  </si>
  <si>
    <t>携帯番号</t>
  </si>
  <si>
    <t>マネージャー</t>
    <phoneticPr fontId="1"/>
  </si>
  <si>
    <t>全日本シニア</t>
    <rPh sb="0" eb="3">
      <t>ゼンニホン</t>
    </rPh>
    <phoneticPr fontId="1"/>
  </si>
  <si>
    <t>大会参加申込書を監督会議において、２部提出してください。　（１部：原本、１部：コピー可）</t>
    <rPh sb="0" eb="2">
      <t>タイカイ</t>
    </rPh>
    <rPh sb="2" eb="4">
      <t>サンカ</t>
    </rPh>
    <rPh sb="4" eb="7">
      <t>モウシコミショ</t>
    </rPh>
    <rPh sb="8" eb="12">
      <t>カントクカイギ</t>
    </rPh>
    <rPh sb="18" eb="19">
      <t>ブ</t>
    </rPh>
    <rPh sb="19" eb="21">
      <t>テイシュツ</t>
    </rPh>
    <rPh sb="31" eb="32">
      <t>ブ</t>
    </rPh>
    <rPh sb="33" eb="35">
      <t>ゲンポン</t>
    </rPh>
    <rPh sb="37" eb="38">
      <t>ブ</t>
    </rPh>
    <rPh sb="42" eb="43">
      <t>カ</t>
    </rPh>
    <phoneticPr fontId="1"/>
  </si>
  <si>
    <t>背番号は０番～９９番で昇順（若番から順）に記入してください。（００番は使用できません。監督は３０番、主将は１０番としてください。）</t>
    <rPh sb="0" eb="3">
      <t>セバンゴウ</t>
    </rPh>
    <rPh sb="5" eb="6">
      <t>バン</t>
    </rPh>
    <rPh sb="9" eb="10">
      <t>バン</t>
    </rPh>
    <rPh sb="11" eb="13">
      <t>ショウジュン</t>
    </rPh>
    <rPh sb="14" eb="15">
      <t>ワカ</t>
    </rPh>
    <rPh sb="15" eb="16">
      <t>バン</t>
    </rPh>
    <rPh sb="18" eb="19">
      <t>ジュン</t>
    </rPh>
    <rPh sb="21" eb="23">
      <t>キニュウ</t>
    </rPh>
    <rPh sb="33" eb="34">
      <t>バン</t>
    </rPh>
    <rPh sb="35" eb="37">
      <t>シヨウ</t>
    </rPh>
    <rPh sb="43" eb="45">
      <t>カントク</t>
    </rPh>
    <rPh sb="48" eb="49">
      <t>バン</t>
    </rPh>
    <rPh sb="50" eb="52">
      <t>シュショウ</t>
    </rPh>
    <rPh sb="55" eb="56">
      <t>バン</t>
    </rPh>
    <phoneticPr fontId="1"/>
  </si>
  <si>
    <t>構成員ＩＤ</t>
    <rPh sb="0" eb="2">
      <t>コウセイ</t>
    </rPh>
    <rPh sb="2" eb="3">
      <t>イン</t>
    </rPh>
    <phoneticPr fontId="1"/>
  </si>
  <si>
    <t>野球ねっと
担当者</t>
    <rPh sb="0" eb="2">
      <t>ヤキュウ</t>
    </rPh>
    <rPh sb="6" eb="9">
      <t>タントウシャ</t>
    </rPh>
    <phoneticPr fontId="1"/>
  </si>
  <si>
    <t>支部</t>
    <rPh sb="0" eb="2">
      <t>シブ</t>
    </rPh>
    <phoneticPr fontId="1"/>
  </si>
  <si>
    <t>投げ方</t>
    <rPh sb="0" eb="1">
      <t>ナ</t>
    </rPh>
    <rPh sb="2" eb="3">
      <t>カタ</t>
    </rPh>
    <phoneticPr fontId="1"/>
  </si>
  <si>
    <t>打ち方</t>
    <rPh sb="0" eb="1">
      <t>ウ</t>
    </rPh>
    <rPh sb="2" eb="3">
      <t>カタ</t>
    </rPh>
    <phoneticPr fontId="1"/>
  </si>
  <si>
    <t>〒</t>
    <phoneticPr fontId="1"/>
  </si>
  <si>
    <t>－</t>
    <phoneticPr fontId="1"/>
  </si>
  <si>
    <t>登録アドレス</t>
    <rPh sb="0" eb="2">
      <t>トウロク</t>
    </rPh>
    <phoneticPr fontId="1"/>
  </si>
  <si>
    <t>チームＩＤ</t>
    <phoneticPr fontId="1"/>
  </si>
  <si>
    <t>登録級</t>
    <rPh sb="0" eb="3">
      <t>トウロクキュウ</t>
    </rPh>
    <phoneticPr fontId="1"/>
  </si>
  <si>
    <t>天皇賜杯</t>
    <rPh sb="0" eb="2">
      <t>テンノウ</t>
    </rPh>
    <rPh sb="2" eb="4">
      <t>シハイ</t>
    </rPh>
    <phoneticPr fontId="1"/>
  </si>
  <si>
    <t>横浜市選抜・国スポ予選</t>
    <rPh sb="0" eb="2">
      <t>ヨコハマ</t>
    </rPh>
    <rPh sb="2" eb="5">
      <t>シセンバツ</t>
    </rPh>
    <rPh sb="6" eb="7">
      <t>クニ</t>
    </rPh>
    <rPh sb="9" eb="11">
      <t>ヨセン</t>
    </rPh>
    <phoneticPr fontId="1"/>
  </si>
  <si>
    <t>】</t>
    <phoneticPr fontId="1"/>
  </si>
  <si>
    <t>チーム名</t>
    <rPh sb="3" eb="4">
      <t>メイ</t>
    </rPh>
    <phoneticPr fontId="1"/>
  </si>
  <si>
    <t>（フリガナ）</t>
    <phoneticPr fontId="1"/>
  </si>
  <si>
    <t>０７</t>
  </si>
  <si>
    <t>支 部</t>
    <rPh sb="0" eb="1">
      <t>シ</t>
    </rPh>
    <rPh sb="2" eb="3">
      <t>ブ</t>
    </rPh>
    <phoneticPr fontId="1"/>
  </si>
  <si>
    <t>支  部  名　：</t>
    <rPh sb="0" eb="1">
      <t>シ</t>
    </rPh>
    <rPh sb="3" eb="4">
      <t>ブ</t>
    </rPh>
    <rPh sb="6" eb="7">
      <t>ナ</t>
    </rPh>
    <phoneticPr fontId="1"/>
  </si>
  <si>
    <t>殿</t>
    <rPh sb="0" eb="1">
      <t>トノ</t>
    </rPh>
    <phoneticPr fontId="1"/>
  </si>
  <si>
    <t>山　口　　宏</t>
    <rPh sb="0" eb="1">
      <t>ヤマ</t>
    </rPh>
    <rPh sb="2" eb="3">
      <t>クチ</t>
    </rPh>
    <rPh sb="5" eb="6">
      <t>ヒロシ</t>
    </rPh>
    <phoneticPr fontId="1"/>
  </si>
  <si>
    <t>会　長</t>
    <rPh sb="0" eb="1">
      <t>カイ</t>
    </rPh>
    <rPh sb="2" eb="3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</si>
</sst>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m&quot;月&quot;dd&quot;日&quot;"/>
    <numFmt numFmtId="177" formatCode="[DBNum3]0"/>
    <numFmt numFmtId="178" formatCode="##"/>
    <numFmt numFmtId="179" formatCode="0000"/>
    <numFmt numFmtId="180" formatCode="00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name val="游明朝"/>
      <family val="1"/>
      <charset val="128"/>
    </font>
    <font>
      <sz val="14"/>
      <name val="游明朝"/>
      <family val="1"/>
      <charset val="128"/>
    </font>
    <font>
      <sz val="12"/>
      <name val="游明朝"/>
      <family val="1"/>
      <charset val="128"/>
    </font>
    <font>
      <sz val="11"/>
      <name val="游明朝"/>
      <family val="1"/>
      <charset val="128"/>
    </font>
    <font>
      <sz val="8"/>
      <name val="游明朝"/>
      <family val="1"/>
      <charset val="128"/>
    </font>
    <font>
      <sz val="10"/>
      <name val="游明朝"/>
      <family val="1"/>
      <charset val="128"/>
    </font>
    <font>
      <b/>
      <sz val="16"/>
      <name val="游明朝"/>
      <family val="1"/>
      <charset val="128"/>
    </font>
    <font>
      <sz val="16"/>
      <name val="游明朝"/>
      <family val="1"/>
      <charset val="128"/>
    </font>
    <font>
      <sz val="9"/>
      <name val="游明朝"/>
      <family val="1"/>
      <charset val="128"/>
    </font>
    <font>
      <sz val="13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4" xfId="0" applyBorder="1" applyAlignment="1">
      <alignment horizontal="left"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59" xfId="0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17" xfId="0" applyFont="1" applyBorder="1" applyAlignment="1" applyProtection="1">
      <alignment vertical="center" shrinkToFit="1"/>
      <protection locked="0"/>
    </xf>
    <xf numFmtId="0" fontId="4" fillId="0" borderId="15" xfId="0" applyFont="1" applyBorder="1" applyAlignment="1" applyProtection="1">
      <alignment vertical="center" shrinkToFit="1"/>
      <protection locked="0"/>
    </xf>
    <xf numFmtId="0" fontId="5" fillId="0" borderId="15" xfId="0" applyFont="1" applyBorder="1" applyAlignment="1" applyProtection="1">
      <alignment vertical="center" shrinkToFit="1"/>
      <protection locked="0"/>
    </xf>
    <xf numFmtId="0" fontId="5" fillId="0" borderId="17" xfId="0" applyFont="1" applyBorder="1" applyAlignment="1" applyProtection="1">
      <alignment vertical="center" shrinkToFit="1"/>
      <protection locked="0"/>
    </xf>
    <xf numFmtId="0" fontId="5" fillId="0" borderId="71" xfId="0" applyFont="1" applyBorder="1" applyAlignment="1" applyProtection="1">
      <alignment vertical="center" shrinkToFit="1"/>
      <protection locked="0"/>
    </xf>
    <xf numFmtId="0" fontId="9" fillId="0" borderId="0" xfId="0" applyFont="1" applyAlignment="1" applyProtection="1">
      <alignment horizontal="center"/>
      <protection locked="0"/>
    </xf>
    <xf numFmtId="14" fontId="5" fillId="0" borderId="0" xfId="0" applyNumberFormat="1" applyFont="1" applyProtection="1">
      <alignment vertical="center"/>
      <protection locked="0"/>
    </xf>
    <xf numFmtId="49" fontId="5" fillId="0" borderId="63" xfId="0" applyNumberFormat="1" applyFont="1" applyBorder="1" applyAlignment="1" applyProtection="1">
      <alignment horizontal="center" vertical="center"/>
      <protection locked="0"/>
    </xf>
    <xf numFmtId="178" fontId="5" fillId="0" borderId="34" xfId="0" applyNumberFormat="1" applyFont="1" applyBorder="1" applyAlignment="1" applyProtection="1">
      <alignment vertical="center" shrinkToFit="1"/>
      <protection locked="0"/>
    </xf>
    <xf numFmtId="49" fontId="5" fillId="0" borderId="0" xfId="0" applyNumberFormat="1" applyFont="1" applyProtection="1">
      <alignment vertical="center"/>
      <protection locked="0"/>
    </xf>
    <xf numFmtId="49" fontId="5" fillId="0" borderId="64" xfId="0" applyNumberFormat="1" applyFont="1" applyBorder="1" applyAlignment="1" applyProtection="1">
      <alignment horizontal="center" vertical="center"/>
      <protection locked="0"/>
    </xf>
    <xf numFmtId="178" fontId="5" fillId="0" borderId="20" xfId="0" applyNumberFormat="1" applyFont="1" applyBorder="1" applyAlignment="1" applyProtection="1">
      <alignment vertical="center" shrinkToFit="1"/>
      <protection locked="0"/>
    </xf>
    <xf numFmtId="178" fontId="5" fillId="0" borderId="31" xfId="0" applyNumberFormat="1" applyFont="1" applyBorder="1" applyAlignment="1" applyProtection="1">
      <alignment vertical="center" shrinkToFit="1"/>
      <protection locked="0"/>
    </xf>
    <xf numFmtId="49" fontId="5" fillId="0" borderId="49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59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29" xfId="0" applyNumberFormat="1" applyFont="1" applyBorder="1" applyAlignment="1" applyProtection="1">
      <alignment horizontal="center" vertical="center" shrinkToFit="1"/>
      <protection locked="0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178" fontId="5" fillId="0" borderId="17" xfId="0" applyNumberFormat="1" applyFont="1" applyBorder="1" applyAlignment="1" applyProtection="1">
      <alignment horizontal="center" vertical="center" shrinkToFit="1"/>
      <protection locked="0"/>
    </xf>
    <xf numFmtId="178" fontId="5" fillId="0" borderId="15" xfId="0" applyNumberFormat="1" applyFont="1" applyBorder="1" applyAlignment="1" applyProtection="1">
      <alignment horizontal="center" vertical="center" shrinkToFit="1"/>
      <protection locked="0"/>
    </xf>
    <xf numFmtId="178" fontId="5" fillId="0" borderId="56" xfId="0" applyNumberFormat="1" applyFont="1" applyBorder="1" applyAlignment="1" applyProtection="1">
      <alignment horizontal="center" vertical="center" shrinkToFit="1"/>
      <protection locked="0"/>
    </xf>
    <xf numFmtId="178" fontId="5" fillId="0" borderId="27" xfId="0" applyNumberFormat="1" applyFont="1" applyBorder="1" applyAlignment="1" applyProtection="1">
      <alignment horizontal="center" vertical="center" shrinkToFit="1"/>
      <protection locked="0"/>
    </xf>
    <xf numFmtId="178" fontId="5" fillId="0" borderId="29" xfId="0" applyNumberFormat="1" applyFont="1" applyBorder="1" applyAlignment="1" applyProtection="1">
      <alignment horizontal="center" vertical="center" shrinkToFit="1"/>
      <protection locked="0"/>
    </xf>
    <xf numFmtId="178" fontId="5" fillId="0" borderId="70" xfId="0" applyNumberFormat="1" applyFont="1" applyBorder="1" applyAlignment="1" applyProtection="1">
      <alignment horizontal="center" vertical="center" shrinkToFit="1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32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wrapText="1" shrinkToFit="1"/>
      <protection locked="0"/>
    </xf>
    <xf numFmtId="0" fontId="7" fillId="0" borderId="37" xfId="0" applyFont="1" applyBorder="1" applyAlignment="1" applyProtection="1">
      <alignment horizontal="center" vertical="center" wrapText="1" shrinkToFit="1"/>
      <protection locked="0"/>
    </xf>
    <xf numFmtId="0" fontId="6" fillId="0" borderId="49" xfId="0" applyFont="1" applyBorder="1" applyAlignment="1" applyProtection="1">
      <alignment horizontal="center" vertical="center" wrapText="1" shrinkToFit="1"/>
      <protection locked="0"/>
    </xf>
    <xf numFmtId="0" fontId="7" fillId="0" borderId="49" xfId="0" applyFont="1" applyBorder="1" applyAlignment="1" applyProtection="1">
      <alignment horizontal="center" vertical="center" wrapText="1" shrinkToFit="1"/>
      <protection locked="0"/>
    </xf>
    <xf numFmtId="0" fontId="7" fillId="0" borderId="50" xfId="0" applyFont="1" applyBorder="1" applyAlignment="1" applyProtection="1">
      <alignment horizontal="center" vertical="center" wrapText="1" shrinkToFit="1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53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55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 shrinkToFit="1"/>
      <protection locked="0"/>
    </xf>
    <xf numFmtId="0" fontId="7" fillId="0" borderId="49" xfId="0" applyFont="1" applyBorder="1" applyAlignment="1" applyProtection="1">
      <alignment horizontal="center" vertical="center" shrinkToFit="1"/>
      <protection locked="0"/>
    </xf>
    <xf numFmtId="0" fontId="7" fillId="0" borderId="53" xfId="0" applyFont="1" applyBorder="1" applyAlignment="1" applyProtection="1">
      <alignment horizontal="center" vertical="center" shrinkToFit="1"/>
      <protection locked="0"/>
    </xf>
    <xf numFmtId="0" fontId="7" fillId="0" borderId="35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55" xfId="0" applyFont="1" applyBorder="1" applyAlignment="1" applyProtection="1">
      <alignment horizontal="center" vertical="center" shrinkToFit="1"/>
      <protection locked="0"/>
    </xf>
    <xf numFmtId="49" fontId="5" fillId="0" borderId="34" xfId="0" applyNumberFormat="1" applyFont="1" applyBorder="1" applyAlignment="1" applyProtection="1">
      <alignment horizontal="center" vertical="center" shrinkToFit="1"/>
      <protection locked="0"/>
    </xf>
    <xf numFmtId="49" fontId="5" fillId="0" borderId="20" xfId="0" applyNumberFormat="1" applyFont="1" applyBorder="1" applyAlignment="1" applyProtection="1">
      <alignment horizontal="center" vertical="center" shrinkToFit="1"/>
      <protection locked="0"/>
    </xf>
    <xf numFmtId="176" fontId="5" fillId="0" borderId="20" xfId="0" applyNumberFormat="1" applyFont="1" applyBorder="1" applyAlignment="1" applyProtection="1">
      <alignment horizontal="center" vertical="center" shrinkToFit="1"/>
      <protection locked="0"/>
    </xf>
    <xf numFmtId="178" fontId="5" fillId="0" borderId="17" xfId="0" applyNumberFormat="1" applyFont="1" applyBorder="1" applyAlignment="1">
      <alignment horizontal="center" vertical="center" shrinkToFit="1"/>
    </xf>
    <xf numFmtId="178" fontId="5" fillId="0" borderId="16" xfId="0" applyNumberFormat="1" applyFont="1" applyBorder="1" applyAlignment="1">
      <alignment horizontal="center" vertical="center" shrinkToFit="1"/>
    </xf>
    <xf numFmtId="178" fontId="5" fillId="0" borderId="27" xfId="0" applyNumberFormat="1" applyFont="1" applyBorder="1" applyAlignment="1">
      <alignment horizontal="center" vertical="center" shrinkToFit="1"/>
    </xf>
    <xf numFmtId="178" fontId="5" fillId="0" borderId="30" xfId="0" applyNumberFormat="1" applyFont="1" applyBorder="1" applyAlignment="1">
      <alignment horizontal="center" vertical="center" shrinkToFit="1"/>
    </xf>
    <xf numFmtId="0" fontId="7" fillId="0" borderId="62" xfId="0" applyFont="1" applyBorder="1" applyAlignment="1" applyProtection="1">
      <alignment horizontal="center" vertical="center" textRotation="255" shrinkToFit="1"/>
      <protection locked="0"/>
    </xf>
    <xf numFmtId="0" fontId="7" fillId="0" borderId="45" xfId="0" applyFont="1" applyBorder="1" applyAlignment="1" applyProtection="1">
      <alignment horizontal="center" vertical="center" textRotation="255" shrinkToFi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179" fontId="5" fillId="0" borderId="15" xfId="0" applyNumberFormat="1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73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vertical="center" shrinkToFit="1"/>
      <protection locked="0"/>
    </xf>
    <xf numFmtId="49" fontId="4" fillId="0" borderId="0" xfId="0" applyNumberFormat="1" applyFont="1" applyAlignment="1" applyProtection="1">
      <alignment horizontal="distributed" vertical="center"/>
      <protection locked="0"/>
    </xf>
    <xf numFmtId="49" fontId="5" fillId="0" borderId="68" xfId="0" applyNumberFormat="1" applyFont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5" fillId="0" borderId="64" xfId="0" applyNumberFormat="1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178" fontId="5" fillId="0" borderId="39" xfId="0" applyNumberFormat="1" applyFont="1" applyBorder="1" applyAlignment="1">
      <alignment horizontal="center" vertical="center" shrinkToFit="1"/>
    </xf>
    <xf numFmtId="178" fontId="5" fillId="0" borderId="41" xfId="0" applyNumberFormat="1" applyFont="1" applyBorder="1" applyAlignment="1">
      <alignment horizontal="center" vertical="center" shrinkToFit="1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49" fontId="5" fillId="0" borderId="34" xfId="0" applyNumberFormat="1" applyFont="1" applyBorder="1" applyAlignment="1" applyProtection="1">
      <alignment horizontal="center" vertical="center"/>
      <protection locked="0"/>
    </xf>
    <xf numFmtId="0" fontId="5" fillId="0" borderId="74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71" xfId="0" applyFont="1" applyBorder="1" applyAlignment="1" applyProtection="1">
      <alignment horizontal="center" vertical="center" shrinkToFit="1"/>
      <protection locked="0"/>
    </xf>
    <xf numFmtId="0" fontId="5" fillId="0" borderId="75" xfId="0" applyFont="1" applyBorder="1" applyAlignment="1" applyProtection="1">
      <alignment horizontal="center" vertical="center" shrinkToFit="1"/>
      <protection locked="0"/>
    </xf>
    <xf numFmtId="0" fontId="7" fillId="0" borderId="50" xfId="0" applyFont="1" applyBorder="1" applyAlignment="1" applyProtection="1">
      <alignment horizontal="center" vertical="center" shrinkToFit="1"/>
      <protection locked="0"/>
    </xf>
    <xf numFmtId="0" fontId="7" fillId="0" borderId="37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73" xfId="0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7" fillId="0" borderId="57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horizontal="center" vertical="center" wrapText="1"/>
      <protection locked="0"/>
    </xf>
    <xf numFmtId="0" fontId="10" fillId="0" borderId="44" xfId="0" applyFont="1" applyBorder="1" applyAlignment="1" applyProtection="1">
      <alignment horizontal="center" vertical="center" wrapText="1" shrinkToFit="1"/>
      <protection locked="0"/>
    </xf>
    <xf numFmtId="0" fontId="10" fillId="0" borderId="0" xfId="0" applyFont="1" applyAlignment="1" applyProtection="1">
      <alignment horizontal="center" vertical="center" wrapText="1" shrinkToFit="1"/>
      <protection locked="0"/>
    </xf>
    <xf numFmtId="0" fontId="10" fillId="0" borderId="38" xfId="0" applyFont="1" applyBorder="1" applyAlignment="1" applyProtection="1">
      <alignment horizontal="center" vertical="center" wrapText="1" shrinkToFit="1"/>
      <protection locked="0"/>
    </xf>
    <xf numFmtId="0" fontId="10" fillId="0" borderId="43" xfId="0" applyFont="1" applyBorder="1" applyAlignment="1" applyProtection="1">
      <alignment horizontal="center" vertical="center" wrapText="1" shrinkToFit="1"/>
      <protection locked="0"/>
    </xf>
    <xf numFmtId="0" fontId="10" fillId="0" borderId="59" xfId="0" applyFont="1" applyBorder="1" applyAlignment="1" applyProtection="1">
      <alignment horizontal="center" vertical="center" wrapText="1" shrinkToFit="1"/>
      <protection locked="0"/>
    </xf>
    <xf numFmtId="0" fontId="10" fillId="0" borderId="60" xfId="0" applyFont="1" applyBorder="1" applyAlignment="1" applyProtection="1">
      <alignment horizontal="center" vertical="center" wrapText="1" shrinkToFi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49" fontId="10" fillId="0" borderId="49" xfId="0" applyNumberFormat="1" applyFont="1" applyBorder="1" applyAlignment="1" applyProtection="1">
      <alignment horizontal="left" vertical="center" shrinkToFit="1"/>
      <protection locked="0"/>
    </xf>
    <xf numFmtId="49" fontId="10" fillId="0" borderId="53" xfId="0" applyNumberFormat="1" applyFont="1" applyBorder="1" applyAlignment="1" applyProtection="1">
      <alignment horizontal="left" vertical="center" shrinkToFit="1"/>
      <protection locked="0"/>
    </xf>
    <xf numFmtId="49" fontId="10" fillId="0" borderId="0" xfId="0" applyNumberFormat="1" applyFont="1" applyAlignment="1" applyProtection="1">
      <alignment horizontal="left" vertical="center" shrinkToFit="1"/>
      <protection locked="0"/>
    </xf>
    <xf numFmtId="49" fontId="10" fillId="0" borderId="66" xfId="0" applyNumberFormat="1" applyFont="1" applyBorder="1" applyAlignment="1" applyProtection="1">
      <alignment horizontal="left" vertical="center" shrinkToFit="1"/>
      <protection locked="0"/>
    </xf>
    <xf numFmtId="177" fontId="5" fillId="0" borderId="20" xfId="0" applyNumberFormat="1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5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 applyProtection="1">
      <alignment horizontal="center" vertical="center"/>
      <protection locked="0"/>
    </xf>
    <xf numFmtId="49" fontId="5" fillId="0" borderId="39" xfId="0" applyNumberFormat="1" applyFont="1" applyBorder="1" applyAlignment="1" applyProtection="1">
      <alignment horizontal="center" vertical="center"/>
      <protection locked="0"/>
    </xf>
    <xf numFmtId="49" fontId="5" fillId="0" borderId="40" xfId="0" applyNumberFormat="1" applyFont="1" applyBorder="1" applyAlignment="1" applyProtection="1">
      <alignment horizontal="center" vertical="center"/>
      <protection locked="0"/>
    </xf>
    <xf numFmtId="49" fontId="5" fillId="0" borderId="41" xfId="0" applyNumberFormat="1" applyFont="1" applyBorder="1" applyAlignment="1" applyProtection="1">
      <alignment horizontal="center" vertical="center"/>
      <protection locked="0"/>
    </xf>
    <xf numFmtId="176" fontId="5" fillId="0" borderId="31" xfId="0" applyNumberFormat="1" applyFont="1" applyBorder="1" applyAlignment="1" applyProtection="1">
      <alignment horizontal="center" vertical="center" shrinkToFit="1"/>
      <protection locked="0"/>
    </xf>
    <xf numFmtId="49" fontId="5" fillId="0" borderId="69" xfId="0" applyNumberFormat="1" applyFont="1" applyBorder="1" applyAlignment="1" applyProtection="1">
      <alignment horizontal="center" vertical="center" textRotation="255"/>
      <protection locked="0"/>
    </xf>
    <xf numFmtId="49" fontId="5" fillId="0" borderId="65" xfId="0" applyNumberFormat="1" applyFont="1" applyBorder="1" applyAlignment="1" applyProtection="1">
      <alignment horizontal="center" vertical="center" textRotation="255"/>
      <protection locked="0"/>
    </xf>
    <xf numFmtId="49" fontId="5" fillId="0" borderId="67" xfId="0" applyNumberFormat="1" applyFont="1" applyBorder="1" applyAlignment="1" applyProtection="1">
      <alignment horizontal="center" vertical="center" textRotation="255"/>
      <protection locked="0"/>
    </xf>
    <xf numFmtId="178" fontId="5" fillId="0" borderId="71" xfId="0" applyNumberFormat="1" applyFont="1" applyBorder="1" applyAlignment="1" applyProtection="1">
      <alignment horizontal="center" vertical="center" shrinkToFit="1"/>
      <protection locked="0"/>
    </xf>
    <xf numFmtId="178" fontId="5" fillId="0" borderId="73" xfId="0" applyNumberFormat="1" applyFont="1" applyBorder="1" applyAlignment="1" applyProtection="1">
      <alignment horizontal="center" vertical="center" shrinkToFit="1"/>
      <protection locked="0"/>
    </xf>
    <xf numFmtId="178" fontId="5" fillId="0" borderId="72" xfId="0" applyNumberFormat="1" applyFont="1" applyBorder="1" applyAlignment="1" applyProtection="1">
      <alignment horizontal="center" vertical="center" shrinkToFit="1"/>
      <protection locked="0"/>
    </xf>
    <xf numFmtId="49" fontId="10" fillId="0" borderId="59" xfId="0" applyNumberFormat="1" applyFont="1" applyBorder="1" applyAlignment="1" applyProtection="1">
      <alignment horizontal="left" vertical="center" shrinkToFit="1"/>
      <protection locked="0"/>
    </xf>
    <xf numFmtId="49" fontId="10" fillId="0" borderId="61" xfId="0" applyNumberFormat="1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59" xfId="0" applyFont="1" applyBorder="1" applyAlignment="1" applyProtection="1">
      <alignment horizontal="center" vertical="center" shrinkToFit="1"/>
      <protection locked="0"/>
    </xf>
    <xf numFmtId="0" fontId="7" fillId="0" borderId="47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11" fillId="0" borderId="56" xfId="0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1" fillId="0" borderId="32" xfId="0" applyFont="1" applyBorder="1" applyAlignment="1" applyProtection="1">
      <alignment horizontal="center" vertical="center" shrinkToFit="1"/>
      <protection locked="0"/>
    </xf>
    <xf numFmtId="0" fontId="11" fillId="0" borderId="58" xfId="0" applyFont="1" applyBorder="1" applyAlignment="1" applyProtection="1">
      <alignment horizontal="center" vertical="center" shrinkToFit="1"/>
      <protection locked="0"/>
    </xf>
    <xf numFmtId="0" fontId="11" fillId="0" borderId="71" xfId="0" applyFont="1" applyBorder="1" applyAlignment="1" applyProtection="1">
      <alignment horizontal="center" vertical="center" shrinkToFit="1"/>
      <protection locked="0"/>
    </xf>
    <xf numFmtId="0" fontId="11" fillId="0" borderId="73" xfId="0" applyFont="1" applyBorder="1" applyAlignment="1" applyProtection="1">
      <alignment horizontal="center" vertical="center" shrinkToFit="1"/>
      <protection locked="0"/>
    </xf>
    <xf numFmtId="0" fontId="11" fillId="0" borderId="72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176" fontId="5" fillId="0" borderId="34" xfId="0" applyNumberFormat="1" applyFont="1" applyBorder="1" applyAlignment="1" applyProtection="1">
      <alignment horizontal="center" vertical="center" shrinkToFit="1"/>
      <protection locked="0"/>
    </xf>
    <xf numFmtId="0" fontId="7" fillId="0" borderId="48" xfId="0" applyFont="1" applyBorder="1" applyAlignment="1" applyProtection="1">
      <alignment horizontal="center" vertical="center" textRotation="255" shrinkToFit="1"/>
      <protection locked="0"/>
    </xf>
    <xf numFmtId="0" fontId="7" fillId="0" borderId="50" xfId="0" applyFont="1" applyBorder="1" applyAlignment="1" applyProtection="1">
      <alignment horizontal="center" vertical="center" textRotation="255" shrinkToFit="1"/>
      <protection locked="0"/>
    </xf>
    <xf numFmtId="0" fontId="7" fillId="0" borderId="35" xfId="0" applyFont="1" applyBorder="1" applyAlignment="1" applyProtection="1">
      <alignment horizontal="center" vertical="center" textRotation="255" shrinkToFit="1"/>
      <protection locked="0"/>
    </xf>
    <xf numFmtId="0" fontId="7" fillId="0" borderId="37" xfId="0" applyFont="1" applyBorder="1" applyAlignment="1" applyProtection="1">
      <alignment horizontal="center" vertical="center" textRotation="255" shrinkToFit="1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80" fontId="5" fillId="0" borderId="15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3"/>
  <sheetViews>
    <sheetView tabSelected="1" view="pageBreakPreview" zoomScale="94" zoomScaleNormal="100" zoomScaleSheetLayoutView="94" workbookViewId="0">
      <selection activeCell="AR15" sqref="AR15"/>
    </sheetView>
  </sheetViews>
  <sheetFormatPr defaultColWidth="9" defaultRowHeight="18" x14ac:dyDescent="0.2"/>
  <cols>
    <col min="1" max="1" width="5.33203125" style="23" customWidth="1"/>
    <col min="2" max="2" width="2.77734375" style="23" customWidth="1"/>
    <col min="3" max="3" width="2" style="23" customWidth="1"/>
    <col min="4" max="4" width="3.21875" style="23" customWidth="1"/>
    <col min="5" max="5" width="3.109375" style="23" customWidth="1"/>
    <col min="6" max="7" width="2.6640625" style="23" customWidth="1"/>
    <col min="8" max="8" width="4.21875" style="23" customWidth="1"/>
    <col min="9" max="9" width="2.33203125" style="23" customWidth="1"/>
    <col min="10" max="10" width="3.109375" style="23" customWidth="1"/>
    <col min="11" max="11" width="2.33203125" style="23" customWidth="1"/>
    <col min="12" max="12" width="2.88671875" style="23" customWidth="1"/>
    <col min="13" max="13" width="3.33203125" style="23" customWidth="1"/>
    <col min="14" max="26" width="2.33203125" style="23" customWidth="1"/>
    <col min="27" max="29" width="2.6640625" style="23" customWidth="1"/>
    <col min="30" max="30" width="2.33203125" style="23" customWidth="1"/>
    <col min="31" max="32" width="3.33203125" style="23" customWidth="1"/>
    <col min="33" max="34" width="1.77734375" style="23" customWidth="1"/>
    <col min="35" max="36" width="3.33203125" style="23" customWidth="1"/>
    <col min="37" max="37" width="3" style="23" customWidth="1"/>
    <col min="38" max="38" width="5.6640625" style="23" customWidth="1"/>
    <col min="39" max="39" width="3.21875" style="23" customWidth="1"/>
    <col min="40" max="40" width="2.6640625" style="23" customWidth="1"/>
    <col min="41" max="41" width="9.44140625" style="23" bestFit="1" customWidth="1"/>
    <col min="42" max="16384" width="9" style="23"/>
  </cols>
  <sheetData>
    <row r="1" spans="1:41" s="19" customFormat="1" ht="24" customHeight="1" x14ac:dyDescent="0.2">
      <c r="B1" s="48" t="s">
        <v>57</v>
      </c>
      <c r="C1" s="48"/>
      <c r="D1" s="48"/>
      <c r="E1" s="48"/>
      <c r="F1" s="48" t="s">
        <v>113</v>
      </c>
      <c r="G1" s="48"/>
      <c r="H1" s="48"/>
      <c r="I1" s="48" t="s">
        <v>31</v>
      </c>
      <c r="J1" s="48"/>
      <c r="K1" s="48"/>
      <c r="M1" s="46" t="s">
        <v>58</v>
      </c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</row>
    <row r="2" spans="1:41" ht="23.4" customHeight="1" thickBot="1" x14ac:dyDescent="0.25">
      <c r="A2" s="20" t="s">
        <v>90</v>
      </c>
      <c r="B2" s="183" t="s">
        <v>91</v>
      </c>
      <c r="C2" s="183"/>
      <c r="D2" s="183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21" t="s">
        <v>110</v>
      </c>
      <c r="AN2" s="22"/>
    </row>
    <row r="3" spans="1:41" ht="21" customHeight="1" x14ac:dyDescent="0.2">
      <c r="A3" s="119" t="s">
        <v>55</v>
      </c>
      <c r="B3" s="120"/>
      <c r="C3" s="121"/>
      <c r="D3" s="54"/>
      <c r="E3" s="54"/>
      <c r="F3" s="54"/>
      <c r="G3" s="54"/>
      <c r="H3" s="55"/>
      <c r="I3" s="73" t="s">
        <v>112</v>
      </c>
      <c r="J3" s="74"/>
      <c r="K3" s="74"/>
      <c r="L3" s="75"/>
      <c r="M3" s="67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76" t="s">
        <v>106</v>
      </c>
      <c r="AD3" s="76"/>
      <c r="AE3" s="76"/>
      <c r="AF3" s="76"/>
      <c r="AG3" s="76"/>
      <c r="AH3" s="76"/>
      <c r="AI3" s="76" t="s">
        <v>107</v>
      </c>
      <c r="AJ3" s="76"/>
      <c r="AK3" s="76"/>
      <c r="AL3" s="79"/>
      <c r="AM3" s="80"/>
      <c r="AN3" s="24"/>
    </row>
    <row r="4" spans="1:41" ht="24.6" customHeight="1" x14ac:dyDescent="0.2">
      <c r="A4" s="122"/>
      <c r="B4" s="123"/>
      <c r="C4" s="124"/>
      <c r="D4" s="49"/>
      <c r="E4" s="49"/>
      <c r="F4" s="49"/>
      <c r="G4" s="50" t="s">
        <v>114</v>
      </c>
      <c r="H4" s="51"/>
      <c r="I4" s="71" t="s">
        <v>111</v>
      </c>
      <c r="J4" s="71"/>
      <c r="K4" s="71"/>
      <c r="L4" s="72"/>
      <c r="M4" s="69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8"/>
      <c r="AD4" s="78"/>
      <c r="AE4" s="78"/>
      <c r="AF4" s="78"/>
      <c r="AG4" s="78"/>
      <c r="AH4" s="78"/>
      <c r="AI4" s="77"/>
      <c r="AJ4" s="77"/>
      <c r="AK4" s="77"/>
      <c r="AL4" s="81"/>
      <c r="AM4" s="82"/>
      <c r="AN4" s="24"/>
    </row>
    <row r="5" spans="1:41" ht="17.25" customHeight="1" x14ac:dyDescent="0.2">
      <c r="A5" s="142" t="s">
        <v>50</v>
      </c>
      <c r="B5" s="143"/>
      <c r="C5" s="144"/>
      <c r="D5" s="136"/>
      <c r="E5" s="137"/>
      <c r="F5" s="137"/>
      <c r="G5" s="137"/>
      <c r="H5" s="138"/>
      <c r="I5" s="98" t="s">
        <v>51</v>
      </c>
      <c r="J5" s="98"/>
      <c r="K5" s="98"/>
      <c r="L5" s="99"/>
      <c r="M5" s="25" t="s">
        <v>103</v>
      </c>
      <c r="N5" s="204"/>
      <c r="O5" s="204"/>
      <c r="P5" s="204"/>
      <c r="Q5" s="204"/>
      <c r="R5" s="26" t="s">
        <v>104</v>
      </c>
      <c r="S5" s="103"/>
      <c r="T5" s="103"/>
      <c r="U5" s="103"/>
      <c r="V5" s="103"/>
      <c r="W5" s="27"/>
      <c r="X5" s="27"/>
      <c r="Y5" s="27"/>
      <c r="Z5" s="27"/>
      <c r="AA5" s="27"/>
      <c r="AB5" s="27"/>
      <c r="AC5" s="125" t="s">
        <v>48</v>
      </c>
      <c r="AD5" s="102"/>
      <c r="AE5" s="102"/>
      <c r="AF5" s="126"/>
      <c r="AG5" s="187"/>
      <c r="AH5" s="188"/>
      <c r="AI5" s="188"/>
      <c r="AJ5" s="188"/>
      <c r="AK5" s="188"/>
      <c r="AL5" s="188"/>
      <c r="AM5" s="189"/>
    </row>
    <row r="6" spans="1:41" ht="17.25" customHeight="1" x14ac:dyDescent="0.2">
      <c r="A6" s="145"/>
      <c r="B6" s="146"/>
      <c r="C6" s="147"/>
      <c r="D6" s="139"/>
      <c r="E6" s="140"/>
      <c r="F6" s="140"/>
      <c r="G6" s="140"/>
      <c r="H6" s="141"/>
      <c r="I6" s="100"/>
      <c r="J6" s="100"/>
      <c r="K6" s="100"/>
      <c r="L6" s="101"/>
      <c r="M6" s="104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4" t="s">
        <v>49</v>
      </c>
      <c r="AD6" s="105"/>
      <c r="AE6" s="105"/>
      <c r="AF6" s="127"/>
      <c r="AG6" s="190"/>
      <c r="AH6" s="191"/>
      <c r="AI6" s="191"/>
      <c r="AJ6" s="191"/>
      <c r="AK6" s="191"/>
      <c r="AL6" s="191"/>
      <c r="AM6" s="192"/>
    </row>
    <row r="7" spans="1:41" ht="17.25" customHeight="1" x14ac:dyDescent="0.2">
      <c r="A7" s="142" t="s">
        <v>2</v>
      </c>
      <c r="B7" s="143"/>
      <c r="C7" s="144"/>
      <c r="D7" s="136"/>
      <c r="E7" s="137"/>
      <c r="F7" s="137"/>
      <c r="G7" s="137"/>
      <c r="H7" s="138"/>
      <c r="I7" s="98" t="s">
        <v>51</v>
      </c>
      <c r="J7" s="98"/>
      <c r="K7" s="98"/>
      <c r="L7" s="99"/>
      <c r="M7" s="25" t="s">
        <v>103</v>
      </c>
      <c r="N7" s="204"/>
      <c r="O7" s="204"/>
      <c r="P7" s="204"/>
      <c r="Q7" s="204"/>
      <c r="R7" s="26" t="s">
        <v>104</v>
      </c>
      <c r="S7" s="103"/>
      <c r="T7" s="103"/>
      <c r="U7" s="103"/>
      <c r="V7" s="103"/>
      <c r="W7" s="27"/>
      <c r="X7" s="27"/>
      <c r="Y7" s="27"/>
      <c r="Z7" s="27"/>
      <c r="AA7" s="27"/>
      <c r="AB7" s="27"/>
      <c r="AC7" s="125" t="s">
        <v>48</v>
      </c>
      <c r="AD7" s="102"/>
      <c r="AE7" s="102"/>
      <c r="AF7" s="126"/>
      <c r="AG7" s="187"/>
      <c r="AH7" s="188"/>
      <c r="AI7" s="188"/>
      <c r="AJ7" s="188"/>
      <c r="AK7" s="188"/>
      <c r="AL7" s="188"/>
      <c r="AM7" s="189"/>
    </row>
    <row r="8" spans="1:41" ht="17.25" customHeight="1" x14ac:dyDescent="0.2">
      <c r="A8" s="145"/>
      <c r="B8" s="146"/>
      <c r="C8" s="147"/>
      <c r="D8" s="139"/>
      <c r="E8" s="140"/>
      <c r="F8" s="140"/>
      <c r="G8" s="140"/>
      <c r="H8" s="141"/>
      <c r="I8" s="100"/>
      <c r="J8" s="100"/>
      <c r="K8" s="100"/>
      <c r="L8" s="101"/>
      <c r="M8" s="104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4" t="s">
        <v>49</v>
      </c>
      <c r="AD8" s="105"/>
      <c r="AE8" s="105"/>
      <c r="AF8" s="127"/>
      <c r="AG8" s="190"/>
      <c r="AH8" s="191"/>
      <c r="AI8" s="191"/>
      <c r="AJ8" s="191"/>
      <c r="AK8" s="191"/>
      <c r="AL8" s="191"/>
      <c r="AM8" s="192"/>
    </row>
    <row r="9" spans="1:41" ht="21" customHeight="1" x14ac:dyDescent="0.2">
      <c r="A9" s="148" t="s">
        <v>99</v>
      </c>
      <c r="B9" s="149"/>
      <c r="C9" s="150"/>
      <c r="D9" s="125"/>
      <c r="E9" s="102"/>
      <c r="F9" s="102"/>
      <c r="G9" s="102"/>
      <c r="H9" s="126"/>
      <c r="I9" s="132" t="s">
        <v>105</v>
      </c>
      <c r="J9" s="132"/>
      <c r="K9" s="132"/>
      <c r="L9" s="133"/>
      <c r="M9" s="28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25" t="s">
        <v>49</v>
      </c>
      <c r="AD9" s="102"/>
      <c r="AE9" s="102"/>
      <c r="AF9" s="126"/>
      <c r="AG9" s="187"/>
      <c r="AH9" s="188"/>
      <c r="AI9" s="188"/>
      <c r="AJ9" s="188"/>
      <c r="AK9" s="188"/>
      <c r="AL9" s="188"/>
      <c r="AM9" s="189"/>
    </row>
    <row r="10" spans="1:41" ht="21" customHeight="1" thickBot="1" x14ac:dyDescent="0.25">
      <c r="A10" s="151"/>
      <c r="B10" s="152"/>
      <c r="C10" s="153"/>
      <c r="D10" s="128"/>
      <c r="E10" s="106"/>
      <c r="F10" s="106"/>
      <c r="G10" s="106"/>
      <c r="H10" s="129"/>
      <c r="I10" s="134" t="s">
        <v>105</v>
      </c>
      <c r="J10" s="134"/>
      <c r="K10" s="134"/>
      <c r="L10" s="135"/>
      <c r="M10" s="29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28" t="s">
        <v>93</v>
      </c>
      <c r="AD10" s="106"/>
      <c r="AE10" s="106"/>
      <c r="AF10" s="129"/>
      <c r="AG10" s="193"/>
      <c r="AH10" s="194"/>
      <c r="AI10" s="194"/>
      <c r="AJ10" s="194"/>
      <c r="AK10" s="194"/>
      <c r="AL10" s="194"/>
      <c r="AM10" s="195"/>
    </row>
    <row r="11" spans="1:41" ht="26.4" customHeight="1" x14ac:dyDescent="0.55000000000000004">
      <c r="A11" s="154" t="s">
        <v>54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6"/>
      <c r="AL11" s="156"/>
      <c r="AM11" s="156"/>
    </row>
    <row r="12" spans="1:41" ht="3.75" customHeight="1" thickBot="1" x14ac:dyDescent="0.7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</row>
    <row r="13" spans="1:41" ht="20.25" customHeight="1" x14ac:dyDescent="0.2">
      <c r="A13" s="116" t="s">
        <v>1</v>
      </c>
      <c r="B13" s="185" t="s">
        <v>0</v>
      </c>
      <c r="C13" s="185"/>
      <c r="D13" s="165" t="s">
        <v>39</v>
      </c>
      <c r="E13" s="165"/>
      <c r="F13" s="83" t="s">
        <v>98</v>
      </c>
      <c r="G13" s="84"/>
      <c r="H13" s="130"/>
      <c r="I13" s="165" t="s">
        <v>29</v>
      </c>
      <c r="J13" s="165"/>
      <c r="K13" s="165"/>
      <c r="L13" s="165"/>
      <c r="M13" s="165"/>
      <c r="N13" s="165"/>
      <c r="O13" s="165"/>
      <c r="P13" s="165"/>
      <c r="Q13" s="165" t="s">
        <v>44</v>
      </c>
      <c r="R13" s="165"/>
      <c r="S13" s="165"/>
      <c r="T13" s="165"/>
      <c r="U13" s="165"/>
      <c r="V13" s="165"/>
      <c r="W13" s="165"/>
      <c r="X13" s="165"/>
      <c r="Y13" s="165"/>
      <c r="Z13" s="165"/>
      <c r="AA13" s="165" t="s">
        <v>38</v>
      </c>
      <c r="AB13" s="165"/>
      <c r="AC13" s="185" t="s">
        <v>40</v>
      </c>
      <c r="AD13" s="185"/>
      <c r="AE13" s="185"/>
      <c r="AF13" s="185"/>
      <c r="AG13" s="198" t="s">
        <v>30</v>
      </c>
      <c r="AH13" s="199"/>
      <c r="AI13" s="96" t="s">
        <v>101</v>
      </c>
      <c r="AJ13" s="96" t="s">
        <v>102</v>
      </c>
      <c r="AK13" s="83" t="s">
        <v>92</v>
      </c>
      <c r="AL13" s="84"/>
      <c r="AM13" s="85"/>
    </row>
    <row r="14" spans="1:41" ht="15.75" customHeight="1" x14ac:dyDescent="0.2">
      <c r="A14" s="117"/>
      <c r="B14" s="186"/>
      <c r="C14" s="186"/>
      <c r="D14" s="166"/>
      <c r="E14" s="166"/>
      <c r="F14" s="86"/>
      <c r="G14" s="87"/>
      <c r="H14" s="131"/>
      <c r="I14" s="166" t="s">
        <v>36</v>
      </c>
      <c r="J14" s="166"/>
      <c r="K14" s="166"/>
      <c r="L14" s="166"/>
      <c r="M14" s="166" t="s">
        <v>37</v>
      </c>
      <c r="N14" s="166"/>
      <c r="O14" s="166"/>
      <c r="P14" s="166"/>
      <c r="Q14" s="166" t="s">
        <v>42</v>
      </c>
      <c r="R14" s="166"/>
      <c r="S14" s="166"/>
      <c r="T14" s="166"/>
      <c r="U14" s="166"/>
      <c r="V14" s="166" t="s">
        <v>43</v>
      </c>
      <c r="W14" s="166"/>
      <c r="X14" s="166"/>
      <c r="Y14" s="166"/>
      <c r="Z14" s="166"/>
      <c r="AA14" s="166"/>
      <c r="AB14" s="166"/>
      <c r="AC14" s="196" t="s">
        <v>41</v>
      </c>
      <c r="AD14" s="196"/>
      <c r="AE14" s="196"/>
      <c r="AF14" s="196"/>
      <c r="AG14" s="200"/>
      <c r="AH14" s="201"/>
      <c r="AI14" s="97"/>
      <c r="AJ14" s="97"/>
      <c r="AK14" s="86"/>
      <c r="AL14" s="87"/>
      <c r="AM14" s="88"/>
      <c r="AO14" s="31"/>
    </row>
    <row r="15" spans="1:41" s="34" customFormat="1" ht="18" customHeight="1" x14ac:dyDescent="0.2">
      <c r="A15" s="32" t="s">
        <v>6</v>
      </c>
      <c r="B15" s="118" t="s">
        <v>3</v>
      </c>
      <c r="C15" s="118"/>
      <c r="D15" s="89"/>
      <c r="E15" s="89"/>
      <c r="F15" s="162"/>
      <c r="G15" s="163"/>
      <c r="H15" s="164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197"/>
      <c r="AD15" s="197"/>
      <c r="AE15" s="197"/>
      <c r="AF15" s="197"/>
      <c r="AG15" s="92" t="str">
        <f t="shared" ref="AG15:AG41" ca="1" si="0">IF($AC15="","",DATEDIF($AC15,DATE(YEAR(TODAY()),4,1),"Y"))</f>
        <v/>
      </c>
      <c r="AH15" s="93"/>
      <c r="AI15" s="33"/>
      <c r="AJ15" s="33"/>
      <c r="AK15" s="61"/>
      <c r="AL15" s="62"/>
      <c r="AM15" s="63"/>
    </row>
    <row r="16" spans="1:41" s="34" customFormat="1" ht="18" customHeight="1" x14ac:dyDescent="0.2">
      <c r="A16" s="35" t="s">
        <v>7</v>
      </c>
      <c r="B16" s="113" t="s">
        <v>5</v>
      </c>
      <c r="C16" s="113"/>
      <c r="D16" s="90"/>
      <c r="E16" s="90"/>
      <c r="F16" s="58"/>
      <c r="G16" s="59"/>
      <c r="H16" s="6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1"/>
      <c r="AD16" s="91"/>
      <c r="AE16" s="91"/>
      <c r="AF16" s="91"/>
      <c r="AG16" s="94" t="str">
        <f t="shared" ca="1" si="0"/>
        <v/>
      </c>
      <c r="AH16" s="95"/>
      <c r="AI16" s="36"/>
      <c r="AJ16" s="36"/>
      <c r="AK16" s="64"/>
      <c r="AL16" s="65"/>
      <c r="AM16" s="66"/>
    </row>
    <row r="17" spans="1:39" s="34" customFormat="1" ht="18" customHeight="1" x14ac:dyDescent="0.2">
      <c r="A17" s="35" t="s">
        <v>8</v>
      </c>
      <c r="B17" s="161"/>
      <c r="C17" s="161"/>
      <c r="D17" s="90"/>
      <c r="E17" s="90"/>
      <c r="F17" s="58"/>
      <c r="G17" s="59"/>
      <c r="H17" s="6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1"/>
      <c r="AD17" s="91"/>
      <c r="AE17" s="91"/>
      <c r="AF17" s="91"/>
      <c r="AG17" s="94" t="str">
        <f t="shared" ca="1" si="0"/>
        <v/>
      </c>
      <c r="AH17" s="95"/>
      <c r="AI17" s="36"/>
      <c r="AJ17" s="36"/>
      <c r="AK17" s="64"/>
      <c r="AL17" s="65"/>
      <c r="AM17" s="66"/>
    </row>
    <row r="18" spans="1:39" s="34" customFormat="1" ht="18" customHeight="1" x14ac:dyDescent="0.2">
      <c r="A18" s="35" t="s">
        <v>9</v>
      </c>
      <c r="B18" s="161"/>
      <c r="C18" s="161"/>
      <c r="D18" s="90"/>
      <c r="E18" s="90"/>
      <c r="F18" s="58"/>
      <c r="G18" s="59"/>
      <c r="H18" s="6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1"/>
      <c r="AD18" s="91"/>
      <c r="AE18" s="91"/>
      <c r="AF18" s="91"/>
      <c r="AG18" s="94" t="str">
        <f t="shared" ca="1" si="0"/>
        <v/>
      </c>
      <c r="AH18" s="95"/>
      <c r="AI18" s="36"/>
      <c r="AJ18" s="36"/>
      <c r="AK18" s="64"/>
      <c r="AL18" s="65"/>
      <c r="AM18" s="66"/>
    </row>
    <row r="19" spans="1:39" s="34" customFormat="1" ht="18" customHeight="1" x14ac:dyDescent="0.2">
      <c r="A19" s="35" t="s">
        <v>10</v>
      </c>
      <c r="B19" s="161"/>
      <c r="C19" s="161"/>
      <c r="D19" s="90"/>
      <c r="E19" s="90"/>
      <c r="F19" s="58"/>
      <c r="G19" s="59"/>
      <c r="H19" s="6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1"/>
      <c r="AD19" s="91"/>
      <c r="AE19" s="91"/>
      <c r="AF19" s="91"/>
      <c r="AG19" s="94" t="str">
        <f t="shared" ca="1" si="0"/>
        <v/>
      </c>
      <c r="AH19" s="95"/>
      <c r="AI19" s="36"/>
      <c r="AJ19" s="36"/>
      <c r="AK19" s="64"/>
      <c r="AL19" s="65"/>
      <c r="AM19" s="66"/>
    </row>
    <row r="20" spans="1:39" s="34" customFormat="1" ht="18" customHeight="1" x14ac:dyDescent="0.2">
      <c r="A20" s="35" t="s">
        <v>11</v>
      </c>
      <c r="B20" s="161"/>
      <c r="C20" s="161"/>
      <c r="D20" s="90"/>
      <c r="E20" s="90"/>
      <c r="F20" s="58"/>
      <c r="G20" s="59"/>
      <c r="H20" s="6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1"/>
      <c r="AD20" s="91"/>
      <c r="AE20" s="91"/>
      <c r="AF20" s="91"/>
      <c r="AG20" s="94" t="str">
        <f t="shared" ca="1" si="0"/>
        <v/>
      </c>
      <c r="AH20" s="95"/>
      <c r="AI20" s="36"/>
      <c r="AJ20" s="36"/>
      <c r="AK20" s="64"/>
      <c r="AL20" s="65"/>
      <c r="AM20" s="66"/>
    </row>
    <row r="21" spans="1:39" s="34" customFormat="1" ht="18" customHeight="1" x14ac:dyDescent="0.2">
      <c r="A21" s="35" t="s">
        <v>12</v>
      </c>
      <c r="B21" s="161"/>
      <c r="C21" s="161"/>
      <c r="D21" s="90"/>
      <c r="E21" s="90"/>
      <c r="F21" s="58"/>
      <c r="G21" s="59"/>
      <c r="H21" s="6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1"/>
      <c r="AD21" s="91"/>
      <c r="AE21" s="91"/>
      <c r="AF21" s="91"/>
      <c r="AG21" s="94" t="str">
        <f t="shared" ca="1" si="0"/>
        <v/>
      </c>
      <c r="AH21" s="95"/>
      <c r="AI21" s="36"/>
      <c r="AJ21" s="36"/>
      <c r="AK21" s="64"/>
      <c r="AL21" s="65"/>
      <c r="AM21" s="66"/>
    </row>
    <row r="22" spans="1:39" s="34" customFormat="1" ht="18" customHeight="1" x14ac:dyDescent="0.2">
      <c r="A22" s="35" t="s">
        <v>13</v>
      </c>
      <c r="B22" s="161"/>
      <c r="C22" s="161"/>
      <c r="D22" s="90"/>
      <c r="E22" s="90"/>
      <c r="F22" s="58"/>
      <c r="G22" s="59"/>
      <c r="H22" s="6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1"/>
      <c r="AD22" s="91"/>
      <c r="AE22" s="91"/>
      <c r="AF22" s="91"/>
      <c r="AG22" s="94" t="str">
        <f t="shared" ca="1" si="0"/>
        <v/>
      </c>
      <c r="AH22" s="95"/>
      <c r="AI22" s="36"/>
      <c r="AJ22" s="36"/>
      <c r="AK22" s="64"/>
      <c r="AL22" s="65"/>
      <c r="AM22" s="66"/>
    </row>
    <row r="23" spans="1:39" s="34" customFormat="1" ht="18" customHeight="1" x14ac:dyDescent="0.2">
      <c r="A23" s="35" t="s">
        <v>14</v>
      </c>
      <c r="B23" s="161"/>
      <c r="C23" s="161"/>
      <c r="D23" s="90"/>
      <c r="E23" s="90"/>
      <c r="F23" s="58"/>
      <c r="G23" s="59"/>
      <c r="H23" s="6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1"/>
      <c r="AD23" s="91"/>
      <c r="AE23" s="91"/>
      <c r="AF23" s="91"/>
      <c r="AG23" s="94" t="str">
        <f t="shared" ca="1" si="0"/>
        <v/>
      </c>
      <c r="AH23" s="95"/>
      <c r="AI23" s="36"/>
      <c r="AJ23" s="36"/>
      <c r="AK23" s="64"/>
      <c r="AL23" s="65"/>
      <c r="AM23" s="66"/>
    </row>
    <row r="24" spans="1:39" s="34" customFormat="1" ht="18" customHeight="1" x14ac:dyDescent="0.2">
      <c r="A24" s="35" t="s">
        <v>4</v>
      </c>
      <c r="B24" s="161"/>
      <c r="C24" s="161"/>
      <c r="D24" s="90"/>
      <c r="E24" s="90"/>
      <c r="F24" s="58"/>
      <c r="G24" s="59"/>
      <c r="H24" s="6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1"/>
      <c r="AD24" s="91"/>
      <c r="AE24" s="91"/>
      <c r="AF24" s="91"/>
      <c r="AG24" s="94" t="str">
        <f t="shared" ca="1" si="0"/>
        <v/>
      </c>
      <c r="AH24" s="95"/>
      <c r="AI24" s="36"/>
      <c r="AJ24" s="36"/>
      <c r="AK24" s="64"/>
      <c r="AL24" s="65"/>
      <c r="AM24" s="66"/>
    </row>
    <row r="25" spans="1:39" s="34" customFormat="1" ht="18" customHeight="1" x14ac:dyDescent="0.2">
      <c r="A25" s="35" t="s">
        <v>15</v>
      </c>
      <c r="B25" s="161"/>
      <c r="C25" s="161"/>
      <c r="D25" s="90"/>
      <c r="E25" s="90"/>
      <c r="F25" s="58"/>
      <c r="G25" s="59"/>
      <c r="H25" s="6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1"/>
      <c r="AD25" s="91"/>
      <c r="AE25" s="91"/>
      <c r="AF25" s="91"/>
      <c r="AG25" s="94" t="str">
        <f t="shared" ca="1" si="0"/>
        <v/>
      </c>
      <c r="AH25" s="95"/>
      <c r="AI25" s="36"/>
      <c r="AJ25" s="36"/>
      <c r="AK25" s="64"/>
      <c r="AL25" s="65"/>
      <c r="AM25" s="66"/>
    </row>
    <row r="26" spans="1:39" s="34" customFormat="1" ht="18" customHeight="1" x14ac:dyDescent="0.2">
      <c r="A26" s="35" t="s">
        <v>16</v>
      </c>
      <c r="B26" s="161"/>
      <c r="C26" s="161"/>
      <c r="D26" s="90"/>
      <c r="E26" s="90"/>
      <c r="F26" s="58"/>
      <c r="G26" s="59"/>
      <c r="H26" s="6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1"/>
      <c r="AD26" s="91"/>
      <c r="AE26" s="91"/>
      <c r="AF26" s="91"/>
      <c r="AG26" s="94" t="str">
        <f t="shared" ca="1" si="0"/>
        <v/>
      </c>
      <c r="AH26" s="95"/>
      <c r="AI26" s="36"/>
      <c r="AJ26" s="36"/>
      <c r="AK26" s="64"/>
      <c r="AL26" s="65"/>
      <c r="AM26" s="66"/>
    </row>
    <row r="27" spans="1:39" s="34" customFormat="1" ht="18" customHeight="1" x14ac:dyDescent="0.2">
      <c r="A27" s="35" t="s">
        <v>17</v>
      </c>
      <c r="B27" s="161"/>
      <c r="C27" s="161"/>
      <c r="D27" s="90"/>
      <c r="E27" s="90"/>
      <c r="F27" s="58"/>
      <c r="G27" s="59"/>
      <c r="H27" s="6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1"/>
      <c r="AD27" s="91"/>
      <c r="AE27" s="91"/>
      <c r="AF27" s="91"/>
      <c r="AG27" s="94" t="str">
        <f t="shared" ca="1" si="0"/>
        <v/>
      </c>
      <c r="AH27" s="95"/>
      <c r="AI27" s="36"/>
      <c r="AJ27" s="36"/>
      <c r="AK27" s="64"/>
      <c r="AL27" s="65"/>
      <c r="AM27" s="66"/>
    </row>
    <row r="28" spans="1:39" s="34" customFormat="1" ht="18" customHeight="1" x14ac:dyDescent="0.2">
      <c r="A28" s="35" t="s">
        <v>18</v>
      </c>
      <c r="B28" s="161"/>
      <c r="C28" s="161"/>
      <c r="D28" s="90"/>
      <c r="E28" s="90"/>
      <c r="F28" s="58"/>
      <c r="G28" s="59"/>
      <c r="H28" s="6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1"/>
      <c r="AD28" s="91"/>
      <c r="AE28" s="91"/>
      <c r="AF28" s="91"/>
      <c r="AG28" s="94" t="str">
        <f t="shared" ca="1" si="0"/>
        <v/>
      </c>
      <c r="AH28" s="95"/>
      <c r="AI28" s="36"/>
      <c r="AJ28" s="36"/>
      <c r="AK28" s="64"/>
      <c r="AL28" s="65"/>
      <c r="AM28" s="66"/>
    </row>
    <row r="29" spans="1:39" s="34" customFormat="1" ht="18" customHeight="1" x14ac:dyDescent="0.2">
      <c r="A29" s="35" t="s">
        <v>19</v>
      </c>
      <c r="B29" s="161"/>
      <c r="C29" s="161"/>
      <c r="D29" s="90"/>
      <c r="E29" s="90"/>
      <c r="F29" s="58"/>
      <c r="G29" s="59"/>
      <c r="H29" s="6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1"/>
      <c r="AD29" s="91"/>
      <c r="AE29" s="91"/>
      <c r="AF29" s="91"/>
      <c r="AG29" s="94" t="str">
        <f t="shared" ca="1" si="0"/>
        <v/>
      </c>
      <c r="AH29" s="95"/>
      <c r="AI29" s="36"/>
      <c r="AJ29" s="36"/>
      <c r="AK29" s="64"/>
      <c r="AL29" s="65"/>
      <c r="AM29" s="66"/>
    </row>
    <row r="30" spans="1:39" s="34" customFormat="1" ht="18" customHeight="1" x14ac:dyDescent="0.2">
      <c r="A30" s="35" t="s">
        <v>20</v>
      </c>
      <c r="B30" s="161"/>
      <c r="C30" s="161"/>
      <c r="D30" s="90"/>
      <c r="E30" s="90"/>
      <c r="F30" s="58"/>
      <c r="G30" s="59"/>
      <c r="H30" s="6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1"/>
      <c r="AD30" s="91"/>
      <c r="AE30" s="91"/>
      <c r="AF30" s="91"/>
      <c r="AG30" s="94" t="str">
        <f t="shared" ca="1" si="0"/>
        <v/>
      </c>
      <c r="AH30" s="95"/>
      <c r="AI30" s="36"/>
      <c r="AJ30" s="36"/>
      <c r="AK30" s="64"/>
      <c r="AL30" s="65"/>
      <c r="AM30" s="66"/>
    </row>
    <row r="31" spans="1:39" s="34" customFormat="1" ht="18" customHeight="1" x14ac:dyDescent="0.2">
      <c r="A31" s="35" t="s">
        <v>21</v>
      </c>
      <c r="B31" s="161"/>
      <c r="C31" s="161"/>
      <c r="D31" s="90"/>
      <c r="E31" s="90"/>
      <c r="F31" s="58"/>
      <c r="G31" s="59"/>
      <c r="H31" s="6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1"/>
      <c r="AD31" s="91"/>
      <c r="AE31" s="91"/>
      <c r="AF31" s="91"/>
      <c r="AG31" s="94" t="str">
        <f t="shared" ca="1" si="0"/>
        <v/>
      </c>
      <c r="AH31" s="95"/>
      <c r="AI31" s="36"/>
      <c r="AJ31" s="36"/>
      <c r="AK31" s="64"/>
      <c r="AL31" s="65"/>
      <c r="AM31" s="66"/>
    </row>
    <row r="32" spans="1:39" s="34" customFormat="1" ht="18" customHeight="1" x14ac:dyDescent="0.2">
      <c r="A32" s="35" t="s">
        <v>22</v>
      </c>
      <c r="B32" s="161"/>
      <c r="C32" s="161"/>
      <c r="D32" s="90"/>
      <c r="E32" s="90"/>
      <c r="F32" s="58"/>
      <c r="G32" s="59"/>
      <c r="H32" s="6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1"/>
      <c r="AD32" s="91"/>
      <c r="AE32" s="91"/>
      <c r="AF32" s="91"/>
      <c r="AG32" s="94" t="str">
        <f t="shared" ca="1" si="0"/>
        <v/>
      </c>
      <c r="AH32" s="95"/>
      <c r="AI32" s="36"/>
      <c r="AJ32" s="36"/>
      <c r="AK32" s="64"/>
      <c r="AL32" s="65"/>
      <c r="AM32" s="66"/>
    </row>
    <row r="33" spans="1:39" s="34" customFormat="1" ht="18" customHeight="1" x14ac:dyDescent="0.2">
      <c r="A33" s="35" t="s">
        <v>23</v>
      </c>
      <c r="B33" s="161"/>
      <c r="C33" s="161"/>
      <c r="D33" s="90"/>
      <c r="E33" s="90"/>
      <c r="F33" s="58"/>
      <c r="G33" s="59"/>
      <c r="H33" s="6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1"/>
      <c r="AD33" s="91"/>
      <c r="AE33" s="91"/>
      <c r="AF33" s="91"/>
      <c r="AG33" s="94" t="str">
        <f t="shared" ca="1" si="0"/>
        <v/>
      </c>
      <c r="AH33" s="95"/>
      <c r="AI33" s="36"/>
      <c r="AJ33" s="36"/>
      <c r="AK33" s="64"/>
      <c r="AL33" s="65"/>
      <c r="AM33" s="66"/>
    </row>
    <row r="34" spans="1:39" s="34" customFormat="1" ht="18" customHeight="1" x14ac:dyDescent="0.2">
      <c r="A34" s="35" t="s">
        <v>24</v>
      </c>
      <c r="B34" s="161"/>
      <c r="C34" s="161"/>
      <c r="D34" s="90"/>
      <c r="E34" s="90"/>
      <c r="F34" s="58"/>
      <c r="G34" s="59"/>
      <c r="H34" s="6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1"/>
      <c r="AD34" s="91"/>
      <c r="AE34" s="91"/>
      <c r="AF34" s="91"/>
      <c r="AG34" s="94" t="str">
        <f t="shared" ca="1" si="0"/>
        <v/>
      </c>
      <c r="AH34" s="95"/>
      <c r="AI34" s="36"/>
      <c r="AJ34" s="36"/>
      <c r="AK34" s="64"/>
      <c r="AL34" s="65"/>
      <c r="AM34" s="66"/>
    </row>
    <row r="35" spans="1:39" s="34" customFormat="1" ht="18" customHeight="1" x14ac:dyDescent="0.2">
      <c r="A35" s="35" t="s">
        <v>25</v>
      </c>
      <c r="B35" s="161"/>
      <c r="C35" s="161"/>
      <c r="D35" s="90"/>
      <c r="E35" s="90"/>
      <c r="F35" s="58"/>
      <c r="G35" s="59"/>
      <c r="H35" s="6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1"/>
      <c r="AD35" s="91"/>
      <c r="AE35" s="91"/>
      <c r="AF35" s="91"/>
      <c r="AG35" s="94" t="str">
        <f t="shared" ca="1" si="0"/>
        <v/>
      </c>
      <c r="AH35" s="95"/>
      <c r="AI35" s="36"/>
      <c r="AJ35" s="36"/>
      <c r="AK35" s="64"/>
      <c r="AL35" s="65"/>
      <c r="AM35" s="66"/>
    </row>
    <row r="36" spans="1:39" s="34" customFormat="1" ht="18" customHeight="1" x14ac:dyDescent="0.2">
      <c r="A36" s="35" t="s">
        <v>26</v>
      </c>
      <c r="B36" s="161"/>
      <c r="C36" s="161"/>
      <c r="D36" s="90"/>
      <c r="E36" s="90"/>
      <c r="F36" s="58"/>
      <c r="G36" s="59"/>
      <c r="H36" s="6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1"/>
      <c r="AD36" s="91"/>
      <c r="AE36" s="91"/>
      <c r="AF36" s="91"/>
      <c r="AG36" s="94" t="str">
        <f t="shared" ca="1" si="0"/>
        <v/>
      </c>
      <c r="AH36" s="95"/>
      <c r="AI36" s="36"/>
      <c r="AJ36" s="36"/>
      <c r="AK36" s="64"/>
      <c r="AL36" s="65"/>
      <c r="AM36" s="66"/>
    </row>
    <row r="37" spans="1:39" s="34" customFormat="1" ht="18" customHeight="1" x14ac:dyDescent="0.2">
      <c r="A37" s="35" t="s">
        <v>27</v>
      </c>
      <c r="B37" s="161"/>
      <c r="C37" s="161"/>
      <c r="D37" s="90"/>
      <c r="E37" s="90"/>
      <c r="F37" s="58"/>
      <c r="G37" s="59"/>
      <c r="H37" s="6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1"/>
      <c r="AD37" s="91"/>
      <c r="AE37" s="91"/>
      <c r="AF37" s="91"/>
      <c r="AG37" s="94" t="str">
        <f t="shared" ca="1" si="0"/>
        <v/>
      </c>
      <c r="AH37" s="95"/>
      <c r="AI37" s="36"/>
      <c r="AJ37" s="36"/>
      <c r="AK37" s="64"/>
      <c r="AL37" s="65"/>
      <c r="AM37" s="66"/>
    </row>
    <row r="38" spans="1:39" s="34" customFormat="1" ht="18" customHeight="1" x14ac:dyDescent="0.2">
      <c r="A38" s="35" t="s">
        <v>28</v>
      </c>
      <c r="B38" s="161"/>
      <c r="C38" s="161"/>
      <c r="D38" s="90"/>
      <c r="E38" s="90"/>
      <c r="F38" s="58"/>
      <c r="G38" s="59"/>
      <c r="H38" s="6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1"/>
      <c r="AD38" s="91"/>
      <c r="AE38" s="91"/>
      <c r="AF38" s="91"/>
      <c r="AG38" s="94" t="str">
        <f t="shared" ca="1" si="0"/>
        <v/>
      </c>
      <c r="AH38" s="95"/>
      <c r="AI38" s="36"/>
      <c r="AJ38" s="36"/>
      <c r="AK38" s="64"/>
      <c r="AL38" s="65"/>
      <c r="AM38" s="66"/>
    </row>
    <row r="39" spans="1:39" s="34" customFormat="1" ht="18" customHeight="1" x14ac:dyDescent="0.2">
      <c r="A39" s="35" t="s">
        <v>56</v>
      </c>
      <c r="B39" s="161"/>
      <c r="C39" s="161"/>
      <c r="D39" s="90"/>
      <c r="E39" s="90"/>
      <c r="F39" s="58"/>
      <c r="G39" s="59"/>
      <c r="H39" s="6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1"/>
      <c r="AD39" s="91"/>
      <c r="AE39" s="91"/>
      <c r="AF39" s="91"/>
      <c r="AG39" s="94" t="str">
        <f t="shared" ca="1" si="0"/>
        <v/>
      </c>
      <c r="AH39" s="95"/>
      <c r="AI39" s="36"/>
      <c r="AJ39" s="36"/>
      <c r="AK39" s="64"/>
      <c r="AL39" s="65"/>
      <c r="AM39" s="66"/>
    </row>
    <row r="40" spans="1:39" s="34" customFormat="1" ht="18" customHeight="1" x14ac:dyDescent="0.2">
      <c r="A40" s="112" t="s">
        <v>94</v>
      </c>
      <c r="B40" s="113"/>
      <c r="C40" s="113"/>
      <c r="D40" s="113"/>
      <c r="E40" s="113"/>
      <c r="F40" s="168"/>
      <c r="G40" s="169"/>
      <c r="H40" s="170"/>
      <c r="I40" s="113"/>
      <c r="J40" s="113"/>
      <c r="K40" s="113"/>
      <c r="L40" s="113"/>
      <c r="M40" s="113"/>
      <c r="N40" s="113"/>
      <c r="O40" s="113"/>
      <c r="P40" s="113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113"/>
      <c r="AB40" s="113"/>
      <c r="AC40" s="91"/>
      <c r="AD40" s="91"/>
      <c r="AE40" s="91"/>
      <c r="AF40" s="91"/>
      <c r="AG40" s="94" t="str">
        <f t="shared" ca="1" si="0"/>
        <v/>
      </c>
      <c r="AH40" s="95"/>
      <c r="AI40" s="36"/>
      <c r="AJ40" s="36"/>
      <c r="AK40" s="64"/>
      <c r="AL40" s="65"/>
      <c r="AM40" s="66"/>
    </row>
    <row r="41" spans="1:39" s="34" customFormat="1" ht="18" customHeight="1" thickBot="1" x14ac:dyDescent="0.25">
      <c r="A41" s="109" t="s">
        <v>65</v>
      </c>
      <c r="B41" s="110"/>
      <c r="C41" s="110"/>
      <c r="D41" s="110"/>
      <c r="E41" s="110"/>
      <c r="F41" s="171"/>
      <c r="G41" s="172"/>
      <c r="H41" s="173"/>
      <c r="I41" s="110"/>
      <c r="J41" s="110"/>
      <c r="K41" s="110"/>
      <c r="L41" s="110"/>
      <c r="M41" s="110"/>
      <c r="N41" s="110"/>
      <c r="O41" s="110"/>
      <c r="P41" s="110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10"/>
      <c r="AB41" s="110"/>
      <c r="AC41" s="174"/>
      <c r="AD41" s="174"/>
      <c r="AE41" s="174"/>
      <c r="AF41" s="174"/>
      <c r="AG41" s="114" t="str">
        <f t="shared" ca="1" si="0"/>
        <v/>
      </c>
      <c r="AH41" s="115"/>
      <c r="AI41" s="37"/>
      <c r="AJ41" s="37"/>
      <c r="AK41" s="178"/>
      <c r="AL41" s="179"/>
      <c r="AM41" s="180"/>
    </row>
    <row r="42" spans="1:39" s="34" customFormat="1" ht="16.8" customHeight="1" x14ac:dyDescent="0.2">
      <c r="A42" s="175" t="s">
        <v>66</v>
      </c>
      <c r="B42" s="38" t="s">
        <v>32</v>
      </c>
      <c r="C42" s="157" t="s">
        <v>96</v>
      </c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8"/>
    </row>
    <row r="43" spans="1:39" s="34" customFormat="1" ht="16.8" customHeight="1" x14ac:dyDescent="0.2">
      <c r="A43" s="176"/>
      <c r="B43" s="39" t="s">
        <v>33</v>
      </c>
      <c r="C43" s="159" t="s">
        <v>97</v>
      </c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60"/>
    </row>
    <row r="44" spans="1:39" s="34" customFormat="1" ht="16.8" customHeight="1" x14ac:dyDescent="0.2">
      <c r="A44" s="176"/>
      <c r="B44" s="39" t="s">
        <v>34</v>
      </c>
      <c r="C44" s="159" t="s">
        <v>62</v>
      </c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60"/>
    </row>
    <row r="45" spans="1:39" s="34" customFormat="1" ht="16.8" customHeight="1" x14ac:dyDescent="0.2">
      <c r="A45" s="176"/>
      <c r="B45" s="39" t="s">
        <v>35</v>
      </c>
      <c r="C45" s="159" t="s">
        <v>63</v>
      </c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60"/>
    </row>
    <row r="46" spans="1:39" s="34" customFormat="1" ht="16.8" customHeight="1" thickBot="1" x14ac:dyDescent="0.25">
      <c r="A46" s="177"/>
      <c r="B46" s="40" t="s">
        <v>52</v>
      </c>
      <c r="C46" s="181" t="s">
        <v>53</v>
      </c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2"/>
    </row>
    <row r="47" spans="1:39" s="34" customFormat="1" ht="10.199999999999999" customHeight="1" x14ac:dyDescent="0.2"/>
    <row r="48" spans="1:39" s="41" customFormat="1" ht="16.5" customHeight="1" x14ac:dyDescent="0.2">
      <c r="B48" s="108" t="s">
        <v>64</v>
      </c>
      <c r="C48" s="108"/>
      <c r="D48" s="108"/>
      <c r="E48" s="108"/>
      <c r="F48" s="108"/>
      <c r="G48" s="108"/>
      <c r="H48" s="108"/>
      <c r="I48" s="108"/>
      <c r="J48" s="108"/>
      <c r="L48" s="47" t="s">
        <v>118</v>
      </c>
      <c r="M48" s="47"/>
      <c r="N48" s="47"/>
      <c r="O48" s="47" t="s">
        <v>117</v>
      </c>
      <c r="P48" s="47"/>
      <c r="Q48" s="47"/>
      <c r="R48" s="47"/>
      <c r="S48" s="47"/>
      <c r="T48" s="47"/>
      <c r="U48" s="47"/>
      <c r="V48" s="47" t="s">
        <v>116</v>
      </c>
      <c r="W48" s="47"/>
    </row>
    <row r="49" spans="2:39" s="34" customFormat="1" ht="3.75" customHeight="1" x14ac:dyDescent="0.2"/>
    <row r="50" spans="2:39" s="34" customFormat="1" ht="19.2" customHeight="1" x14ac:dyDescent="0.2">
      <c r="B50" s="34" t="s">
        <v>61</v>
      </c>
    </row>
    <row r="51" spans="2:39" s="34" customFormat="1" ht="19.8" customHeight="1" x14ac:dyDescent="0.2">
      <c r="C51" s="111"/>
      <c r="D51" s="111"/>
      <c r="E51" s="23"/>
      <c r="F51" s="53" t="str">
        <f ca="1">TEXT(TODAY(),"gggg"&amp;" ")</f>
        <v xml:space="preserve">令和 </v>
      </c>
      <c r="G51" s="53"/>
      <c r="H51" s="53" t="str">
        <f ca="1">TEXT(TODAY(),"ee"&amp;" ")</f>
        <v xml:space="preserve">07 </v>
      </c>
      <c r="I51" s="53"/>
      <c r="J51" s="41" t="s">
        <v>45</v>
      </c>
      <c r="K51" s="47"/>
      <c r="L51" s="47"/>
      <c r="M51" s="41" t="s">
        <v>46</v>
      </c>
      <c r="N51" s="47"/>
      <c r="O51" s="47"/>
      <c r="P51" s="47" t="s">
        <v>47</v>
      </c>
      <c r="Q51" s="47"/>
      <c r="S51" s="57" t="s">
        <v>115</v>
      </c>
      <c r="T51" s="57"/>
      <c r="U51" s="57"/>
      <c r="V51" s="57"/>
      <c r="W51" s="57"/>
      <c r="X51" s="57"/>
      <c r="Y51" s="52" t="str">
        <f>IF($D$3="","",$D$3)</f>
        <v/>
      </c>
      <c r="Z51" s="52"/>
      <c r="AA51" s="52"/>
      <c r="AB51" s="52"/>
      <c r="AC51" s="52"/>
      <c r="AD51" s="52"/>
      <c r="AE51" s="52" t="s">
        <v>100</v>
      </c>
      <c r="AF51" s="52"/>
      <c r="AG51" s="52"/>
      <c r="AH51" s="52"/>
      <c r="AI51" s="23"/>
      <c r="AJ51" s="23"/>
      <c r="AK51" s="42"/>
      <c r="AL51" s="42"/>
    </row>
    <row r="52" spans="2:39" ht="22.2" customHeight="1" x14ac:dyDescent="0.2">
      <c r="I52" s="43"/>
      <c r="P52" s="42"/>
      <c r="Q52" s="43"/>
      <c r="S52" s="56" t="s">
        <v>59</v>
      </c>
      <c r="T52" s="56"/>
      <c r="U52" s="56"/>
      <c r="V52" s="56"/>
      <c r="W52" s="56"/>
      <c r="X52" s="56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44"/>
      <c r="AL52" s="44"/>
      <c r="AM52" s="42"/>
    </row>
    <row r="53" spans="2:39" ht="13.8" customHeight="1" x14ac:dyDescent="0.2">
      <c r="R53" s="45" t="s">
        <v>60</v>
      </c>
      <c r="S53" s="45"/>
      <c r="T53" s="45"/>
      <c r="U53" s="45"/>
      <c r="V53" s="45"/>
      <c r="W53" s="45"/>
      <c r="X53" s="45"/>
      <c r="Y53" s="45"/>
    </row>
  </sheetData>
  <sheetProtection sheet="1" objects="1" scenarios="1"/>
  <mergeCells count="384">
    <mergeCell ref="AK27:AM27"/>
    <mergeCell ref="AK28:AM28"/>
    <mergeCell ref="AK38:AM38"/>
    <mergeCell ref="AA15:AB15"/>
    <mergeCell ref="AC15:AF15"/>
    <mergeCell ref="AK20:AM20"/>
    <mergeCell ref="AK21:AM21"/>
    <mergeCell ref="AC37:AF37"/>
    <mergeCell ref="AG13:AH14"/>
    <mergeCell ref="AG21:AH21"/>
    <mergeCell ref="AG37:AH37"/>
    <mergeCell ref="AG38:AH38"/>
    <mergeCell ref="AK29:AM29"/>
    <mergeCell ref="AK30:AM30"/>
    <mergeCell ref="AK31:AM31"/>
    <mergeCell ref="AK32:AM32"/>
    <mergeCell ref="AK33:AM33"/>
    <mergeCell ref="AK34:AM34"/>
    <mergeCell ref="AK35:AM35"/>
    <mergeCell ref="AK36:AM36"/>
    <mergeCell ref="AA17:AB17"/>
    <mergeCell ref="AK37:AM37"/>
    <mergeCell ref="AK22:AM22"/>
    <mergeCell ref="AK23:AM23"/>
    <mergeCell ref="AK24:AM24"/>
    <mergeCell ref="AK25:AM25"/>
    <mergeCell ref="AK26:AM26"/>
    <mergeCell ref="AC17:AF17"/>
    <mergeCell ref="B2:D2"/>
    <mergeCell ref="E2:AL2"/>
    <mergeCell ref="AA19:AB19"/>
    <mergeCell ref="AC19:AF19"/>
    <mergeCell ref="AA18:AB18"/>
    <mergeCell ref="AC18:AF18"/>
    <mergeCell ref="I14:L14"/>
    <mergeCell ref="M14:P14"/>
    <mergeCell ref="Q14:U14"/>
    <mergeCell ref="V14:Z14"/>
    <mergeCell ref="AA16:AB16"/>
    <mergeCell ref="I15:L15"/>
    <mergeCell ref="AG17:AH17"/>
    <mergeCell ref="AG18:AH18"/>
    <mergeCell ref="AG19:AH19"/>
    <mergeCell ref="B13:C14"/>
    <mergeCell ref="AG5:AM5"/>
    <mergeCell ref="AG6:AM6"/>
    <mergeCell ref="AG7:AM7"/>
    <mergeCell ref="AG8:AM8"/>
    <mergeCell ref="AG9:AM9"/>
    <mergeCell ref="AG10:AM10"/>
    <mergeCell ref="AI13:AI14"/>
    <mergeCell ref="K51:L51"/>
    <mergeCell ref="N51:O51"/>
    <mergeCell ref="C44:AM44"/>
    <mergeCell ref="B39:C39"/>
    <mergeCell ref="I39:L39"/>
    <mergeCell ref="M39:P39"/>
    <mergeCell ref="M40:P40"/>
    <mergeCell ref="Q39:U39"/>
    <mergeCell ref="Q40:U40"/>
    <mergeCell ref="V39:Z39"/>
    <mergeCell ref="V40:Z40"/>
    <mergeCell ref="AA39:AB39"/>
    <mergeCell ref="AA40:AB40"/>
    <mergeCell ref="AC39:AF39"/>
    <mergeCell ref="AC40:AF40"/>
    <mergeCell ref="AK40:AM40"/>
    <mergeCell ref="AK41:AM41"/>
    <mergeCell ref="C45:AM45"/>
    <mergeCell ref="C46:AM46"/>
    <mergeCell ref="V41:Z41"/>
    <mergeCell ref="AA41:AB41"/>
    <mergeCell ref="AK39:AM39"/>
    <mergeCell ref="AG39:AH39"/>
    <mergeCell ref="B29:C29"/>
    <mergeCell ref="B30:C30"/>
    <mergeCell ref="Q17:U17"/>
    <mergeCell ref="V17:Z17"/>
    <mergeCell ref="B37:C37"/>
    <mergeCell ref="B23:C23"/>
    <mergeCell ref="B24:C24"/>
    <mergeCell ref="B25:C25"/>
    <mergeCell ref="B26:C26"/>
    <mergeCell ref="B27:C27"/>
    <mergeCell ref="B28:C28"/>
    <mergeCell ref="D22:E22"/>
    <mergeCell ref="D31:E31"/>
    <mergeCell ref="B20:C20"/>
    <mergeCell ref="B17:C17"/>
    <mergeCell ref="B18:C18"/>
    <mergeCell ref="B19:C19"/>
    <mergeCell ref="B31:C31"/>
    <mergeCell ref="B32:C32"/>
    <mergeCell ref="B22:C22"/>
    <mergeCell ref="D19:E19"/>
    <mergeCell ref="D20:E20"/>
    <mergeCell ref="M25:P25"/>
    <mergeCell ref="Q25:U25"/>
    <mergeCell ref="AG20:AH20"/>
    <mergeCell ref="A42:A46"/>
    <mergeCell ref="V15:Z15"/>
    <mergeCell ref="I16:L16"/>
    <mergeCell ref="M16:P16"/>
    <mergeCell ref="Q16:U16"/>
    <mergeCell ref="B33:C33"/>
    <mergeCell ref="B34:C34"/>
    <mergeCell ref="B35:C35"/>
    <mergeCell ref="B36:C36"/>
    <mergeCell ref="B38:C38"/>
    <mergeCell ref="I19:L19"/>
    <mergeCell ref="M19:P19"/>
    <mergeCell ref="Q19:U19"/>
    <mergeCell ref="V19:Z19"/>
    <mergeCell ref="I18:L18"/>
    <mergeCell ref="M18:P18"/>
    <mergeCell ref="Q18:U18"/>
    <mergeCell ref="V18:Z18"/>
    <mergeCell ref="I21:L21"/>
    <mergeCell ref="M21:P21"/>
    <mergeCell ref="Q21:U21"/>
    <mergeCell ref="V21:Z21"/>
    <mergeCell ref="AA21:AB21"/>
    <mergeCell ref="AC21:AF21"/>
    <mergeCell ref="I20:L20"/>
    <mergeCell ref="M20:P20"/>
    <mergeCell ref="Q20:U20"/>
    <mergeCell ref="V20:Z20"/>
    <mergeCell ref="AA20:AB20"/>
    <mergeCell ref="AC20:AF20"/>
    <mergeCell ref="AG24:AH24"/>
    <mergeCell ref="AG25:AH25"/>
    <mergeCell ref="I23:L23"/>
    <mergeCell ref="M23:P23"/>
    <mergeCell ref="Q23:U23"/>
    <mergeCell ref="V23:Z23"/>
    <mergeCell ref="AA23:AB23"/>
    <mergeCell ref="AC23:AF23"/>
    <mergeCell ref="I22:L22"/>
    <mergeCell ref="M22:P22"/>
    <mergeCell ref="Q22:U22"/>
    <mergeCell ref="V22:Z22"/>
    <mergeCell ref="AA22:AB22"/>
    <mergeCell ref="AC22:AF22"/>
    <mergeCell ref="AG22:AH22"/>
    <mergeCell ref="AG23:AH23"/>
    <mergeCell ref="I25:L25"/>
    <mergeCell ref="V25:Z25"/>
    <mergeCell ref="AA25:AB25"/>
    <mergeCell ref="AC25:AF25"/>
    <mergeCell ref="I24:L24"/>
    <mergeCell ref="M24:P24"/>
    <mergeCell ref="Q24:U24"/>
    <mergeCell ref="V24:Z24"/>
    <mergeCell ref="AA24:AB24"/>
    <mergeCell ref="AC24:AF24"/>
    <mergeCell ref="Q26:U26"/>
    <mergeCell ref="V26:Z26"/>
    <mergeCell ref="AA26:AB26"/>
    <mergeCell ref="AC26:AF26"/>
    <mergeCell ref="AG26:AH26"/>
    <mergeCell ref="AG27:AH27"/>
    <mergeCell ref="I29:L29"/>
    <mergeCell ref="M29:P29"/>
    <mergeCell ref="Q29:U29"/>
    <mergeCell ref="V29:Z29"/>
    <mergeCell ref="AA29:AB29"/>
    <mergeCell ref="AC29:AF29"/>
    <mergeCell ref="I28:L28"/>
    <mergeCell ref="M28:P28"/>
    <mergeCell ref="I1:K1"/>
    <mergeCell ref="AC41:AF41"/>
    <mergeCell ref="I38:L38"/>
    <mergeCell ref="M38:P38"/>
    <mergeCell ref="Q38:U38"/>
    <mergeCell ref="V38:Z38"/>
    <mergeCell ref="AA38:AB38"/>
    <mergeCell ref="AC38:AF38"/>
    <mergeCell ref="I37:L37"/>
    <mergeCell ref="M37:P37"/>
    <mergeCell ref="Q37:U37"/>
    <mergeCell ref="V37:Z37"/>
    <mergeCell ref="I36:L36"/>
    <mergeCell ref="M36:P36"/>
    <mergeCell ref="Q36:U36"/>
    <mergeCell ref="V36:Z36"/>
    <mergeCell ref="AA36:AB36"/>
    <mergeCell ref="AC36:AF36"/>
    <mergeCell ref="Q28:U28"/>
    <mergeCell ref="V28:Z28"/>
    <mergeCell ref="AA28:AB28"/>
    <mergeCell ref="AC28:AF28"/>
    <mergeCell ref="I31:L31"/>
    <mergeCell ref="M31:P31"/>
    <mergeCell ref="AK17:AM17"/>
    <mergeCell ref="AK18:AM18"/>
    <mergeCell ref="AK19:AM19"/>
    <mergeCell ref="I32:L32"/>
    <mergeCell ref="M32:P32"/>
    <mergeCell ref="Q32:U32"/>
    <mergeCell ref="V32:Z32"/>
    <mergeCell ref="AA32:AB32"/>
    <mergeCell ref="AC32:AF32"/>
    <mergeCell ref="AG32:AH32"/>
    <mergeCell ref="Q31:U31"/>
    <mergeCell ref="V31:Z31"/>
    <mergeCell ref="AA31:AB31"/>
    <mergeCell ref="AC31:AF31"/>
    <mergeCell ref="I30:L30"/>
    <mergeCell ref="M30:P30"/>
    <mergeCell ref="Q30:U30"/>
    <mergeCell ref="V30:Z30"/>
    <mergeCell ref="AA30:AB30"/>
    <mergeCell ref="AC30:AF30"/>
    <mergeCell ref="AG30:AH30"/>
    <mergeCell ref="AG31:AH31"/>
    <mergeCell ref="AG28:AH28"/>
    <mergeCell ref="AG29:AH29"/>
    <mergeCell ref="I41:L41"/>
    <mergeCell ref="M41:P41"/>
    <mergeCell ref="Q41:U41"/>
    <mergeCell ref="I13:P13"/>
    <mergeCell ref="F40:H40"/>
    <mergeCell ref="F41:H41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I35:L35"/>
    <mergeCell ref="M35:P35"/>
    <mergeCell ref="Q35:U35"/>
    <mergeCell ref="Q33:U33"/>
    <mergeCell ref="I27:L27"/>
    <mergeCell ref="M27:P27"/>
    <mergeCell ref="Q27:U27"/>
    <mergeCell ref="I26:L26"/>
    <mergeCell ref="M26:P26"/>
    <mergeCell ref="AA37:AB37"/>
    <mergeCell ref="C42:AM42"/>
    <mergeCell ref="C43:AM43"/>
    <mergeCell ref="D28:E28"/>
    <mergeCell ref="D29:E29"/>
    <mergeCell ref="D30:E30"/>
    <mergeCell ref="I34:L34"/>
    <mergeCell ref="D15:E15"/>
    <mergeCell ref="D16:E16"/>
    <mergeCell ref="D17:E17"/>
    <mergeCell ref="D18:E18"/>
    <mergeCell ref="M17:P17"/>
    <mergeCell ref="B21:C21"/>
    <mergeCell ref="I33:L33"/>
    <mergeCell ref="M33:P33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A3:C4"/>
    <mergeCell ref="AC5:AF5"/>
    <mergeCell ref="AC6:AF6"/>
    <mergeCell ref="AC7:AF7"/>
    <mergeCell ref="AC8:AF8"/>
    <mergeCell ref="AC9:AF9"/>
    <mergeCell ref="AC10:AF10"/>
    <mergeCell ref="F13:H14"/>
    <mergeCell ref="I9:L9"/>
    <mergeCell ref="I10:L10"/>
    <mergeCell ref="D5:H6"/>
    <mergeCell ref="D7:H8"/>
    <mergeCell ref="D9:H9"/>
    <mergeCell ref="D10:H10"/>
    <mergeCell ref="A5:C6"/>
    <mergeCell ref="A7:C8"/>
    <mergeCell ref="A9:C10"/>
    <mergeCell ref="A11:AM11"/>
    <mergeCell ref="D13:E14"/>
    <mergeCell ref="Q13:Z13"/>
    <mergeCell ref="AC14:AF14"/>
    <mergeCell ref="AC13:AF13"/>
    <mergeCell ref="AA13:AB14"/>
    <mergeCell ref="AG34:AH34"/>
    <mergeCell ref="AG35:AH35"/>
    <mergeCell ref="AG36:AH36"/>
    <mergeCell ref="A13:A14"/>
    <mergeCell ref="D21:E21"/>
    <mergeCell ref="B15:C15"/>
    <mergeCell ref="B16:C16"/>
    <mergeCell ref="M15:P15"/>
    <mergeCell ref="I17:L17"/>
    <mergeCell ref="D23:E23"/>
    <mergeCell ref="D24:E24"/>
    <mergeCell ref="D25:E25"/>
    <mergeCell ref="D26:E26"/>
    <mergeCell ref="D27:E27"/>
    <mergeCell ref="V35:Z35"/>
    <mergeCell ref="AA35:AB35"/>
    <mergeCell ref="AC35:AF35"/>
    <mergeCell ref="AG33:AH33"/>
    <mergeCell ref="V33:Z33"/>
    <mergeCell ref="AA33:AB33"/>
    <mergeCell ref="AC33:AF33"/>
    <mergeCell ref="V27:Z27"/>
    <mergeCell ref="AA27:AB27"/>
    <mergeCell ref="AC27:AF27"/>
    <mergeCell ref="M8:AB8"/>
    <mergeCell ref="N9:AB9"/>
    <mergeCell ref="N10:AB10"/>
    <mergeCell ref="Y52:AJ52"/>
    <mergeCell ref="B48:J48"/>
    <mergeCell ref="A41:E41"/>
    <mergeCell ref="C51:D51"/>
    <mergeCell ref="D32:E32"/>
    <mergeCell ref="D33:E33"/>
    <mergeCell ref="D34:E34"/>
    <mergeCell ref="D35:E35"/>
    <mergeCell ref="D36:E36"/>
    <mergeCell ref="D37:E37"/>
    <mergeCell ref="D38:E38"/>
    <mergeCell ref="D39:E39"/>
    <mergeCell ref="A40:E40"/>
    <mergeCell ref="I40:L40"/>
    <mergeCell ref="AG40:AH40"/>
    <mergeCell ref="AG41:AH41"/>
    <mergeCell ref="M34:P34"/>
    <mergeCell ref="Q34:U34"/>
    <mergeCell ref="V34:Z34"/>
    <mergeCell ref="AA34:AB34"/>
    <mergeCell ref="AC34:AF34"/>
    <mergeCell ref="AK15:AM15"/>
    <mergeCell ref="AK16:AM16"/>
    <mergeCell ref="M3:AB3"/>
    <mergeCell ref="M4:AB4"/>
    <mergeCell ref="I4:L4"/>
    <mergeCell ref="I3:L3"/>
    <mergeCell ref="AI3:AK4"/>
    <mergeCell ref="AC3:AH3"/>
    <mergeCell ref="AC4:AH4"/>
    <mergeCell ref="AL3:AM4"/>
    <mergeCell ref="AK13:AM14"/>
    <mergeCell ref="Q15:U15"/>
    <mergeCell ref="V16:Z16"/>
    <mergeCell ref="AC16:AF16"/>
    <mergeCell ref="AG15:AH15"/>
    <mergeCell ref="AG16:AH16"/>
    <mergeCell ref="AJ13:AJ14"/>
    <mergeCell ref="I5:L6"/>
    <mergeCell ref="I7:L8"/>
    <mergeCell ref="N5:Q5"/>
    <mergeCell ref="N7:Q7"/>
    <mergeCell ref="S5:V5"/>
    <mergeCell ref="S7:V7"/>
    <mergeCell ref="M6:AB6"/>
    <mergeCell ref="R53:Y53"/>
    <mergeCell ref="M1:AJ1"/>
    <mergeCell ref="V48:W48"/>
    <mergeCell ref="O48:U48"/>
    <mergeCell ref="L48:N48"/>
    <mergeCell ref="F1:H1"/>
    <mergeCell ref="B1:E1"/>
    <mergeCell ref="D4:F4"/>
    <mergeCell ref="G4:H4"/>
    <mergeCell ref="Y51:AD51"/>
    <mergeCell ref="AE51:AH51"/>
    <mergeCell ref="H51:I51"/>
    <mergeCell ref="F51:G51"/>
    <mergeCell ref="P51:Q51"/>
    <mergeCell ref="D3:H3"/>
    <mergeCell ref="S52:X52"/>
    <mergeCell ref="S51:X51"/>
    <mergeCell ref="F33:H33"/>
    <mergeCell ref="F34:H34"/>
    <mergeCell ref="F35:H35"/>
    <mergeCell ref="F36:H36"/>
    <mergeCell ref="F37:H37"/>
    <mergeCell ref="F38:H38"/>
    <mergeCell ref="F39:H39"/>
  </mergeCells>
  <phoneticPr fontId="1"/>
  <dataValidations count="5">
    <dataValidation type="list" allowBlank="1" showInputMessage="1" showErrorMessage="1" sqref="AA15:AB41" xr:uid="{00000000-0002-0000-0000-000000000000}">
      <formula1>"男,女,－"</formula1>
    </dataValidation>
    <dataValidation type="list" allowBlank="1" showInputMessage="1" showErrorMessage="1" sqref="D15:E39" xr:uid="{00000000-0002-0000-0000-000003000000}">
      <formula1>"投手,捕手,内野手,外野手"</formula1>
    </dataValidation>
    <dataValidation type="list" allowBlank="1" showInputMessage="1" showErrorMessage="1" sqref="D3:H3" xr:uid="{00000000-0002-0000-0000-000002000000}">
      <formula1>"鶴見,神奈川,西,中,南,港南,保土ヶ谷,旭,磯子,金沢,港北,緑,青葉,都筑,戸塚,栄,泉,瀬谷"</formula1>
    </dataValidation>
    <dataValidation type="list" allowBlank="1" showInputMessage="1" showErrorMessage="1" sqref="AI15:AJ39" xr:uid="{09C8FCD3-8415-4BB8-A9BA-0E1A892EAE44}">
      <formula1>"右,左,両方"</formula1>
    </dataValidation>
    <dataValidation type="list" allowBlank="1" showInputMessage="1" showErrorMessage="1" sqref="AL3:AN4" xr:uid="{00000000-0002-0000-0000-000001000000}">
      <formula1>"Ａ,Ｂ,Ｃ,Ｍ,Ｓ"</formula1>
    </dataValidation>
  </dataValidations>
  <printOptions horizontalCentered="1"/>
  <pageMargins left="0.31496062992125984" right="0.35433070866141736" top="0.47244094488188981" bottom="0.15748031496062992" header="0.35433070866141736" footer="0.11811023622047245"/>
  <pageSetup paperSize="9" scale="8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大会名等!$F$6:$F$24</xm:f>
          </x14:formula1>
          <xm:sqref>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24"/>
  <sheetViews>
    <sheetView zoomScale="98" zoomScaleNormal="98" workbookViewId="0">
      <selection activeCell="F7" sqref="F7"/>
    </sheetView>
  </sheetViews>
  <sheetFormatPr defaultRowHeight="13.2" x14ac:dyDescent="0.2"/>
  <cols>
    <col min="2" max="2" width="11.88671875" customWidth="1"/>
    <col min="3" max="3" width="11.6640625" customWidth="1"/>
    <col min="4" max="4" width="10.44140625" customWidth="1"/>
    <col min="5" max="5" width="9.109375" customWidth="1"/>
    <col min="6" max="6" width="88.6640625" customWidth="1"/>
    <col min="7" max="7" width="29.6640625" customWidth="1"/>
    <col min="8" max="8" width="3.77734375" customWidth="1"/>
  </cols>
  <sheetData>
    <row r="3" spans="1:8" ht="13.8" thickBot="1" x14ac:dyDescent="0.25">
      <c r="A3" s="2" t="s">
        <v>67</v>
      </c>
      <c r="B3" s="2" t="str">
        <f ca="1">DBCS(TEXT(TODAY(),"ggge年度"))</f>
        <v>令和７年度</v>
      </c>
    </row>
    <row r="4" spans="1:8" ht="13.8" thickBot="1" x14ac:dyDescent="0.25">
      <c r="A4" s="2" t="s">
        <v>68</v>
      </c>
      <c r="B4" s="3">
        <f ca="1">YEAR(NOW())</f>
        <v>2025</v>
      </c>
      <c r="C4" s="202" t="s">
        <v>69</v>
      </c>
      <c r="D4" s="203"/>
    </row>
    <row r="5" spans="1:8" ht="13.8" thickBot="1" x14ac:dyDescent="0.25">
      <c r="C5" s="6" t="s">
        <v>70</v>
      </c>
      <c r="D5" s="7" t="s">
        <v>71</v>
      </c>
      <c r="F5" s="8" t="s">
        <v>72</v>
      </c>
      <c r="G5" s="9" t="s">
        <v>73</v>
      </c>
      <c r="H5" s="1"/>
    </row>
    <row r="6" spans="1:8" ht="13.8" thickTop="1" x14ac:dyDescent="0.2">
      <c r="C6" s="4">
        <f ca="1">$B$4-1945</f>
        <v>80</v>
      </c>
      <c r="D6" s="5"/>
      <c r="F6" s="12" t="str">
        <f ca="1">CONCATENATE("天皇賜杯 第",DBCS($C6),"回 全日本軟式野球大会横浜市予選会")</f>
        <v>天皇賜杯 第８０回 全日本軟式野球大会横浜市予選会</v>
      </c>
      <c r="G6" s="13" t="s">
        <v>108</v>
      </c>
    </row>
    <row r="7" spans="1:8" x14ac:dyDescent="0.2">
      <c r="C7" s="10">
        <f ca="1">$B$4-1988</f>
        <v>37</v>
      </c>
      <c r="D7" s="11"/>
      <c r="F7" s="12" t="str">
        <f ca="1">CONCATENATE("第",DBCS($C7),"回 横浜市民マスターズ軟式野球大会")</f>
        <v>第３７回 横浜市民マスターズ軟式野球大会</v>
      </c>
      <c r="G7" s="13" t="s">
        <v>74</v>
      </c>
    </row>
    <row r="8" spans="1:8" x14ac:dyDescent="0.2">
      <c r="C8" s="10" t="str">
        <f ca="1">$B$3</f>
        <v>令和７年度</v>
      </c>
      <c r="D8" s="5">
        <f ca="1">$B$4-1977</f>
        <v>48</v>
      </c>
      <c r="F8" s="14" t="str">
        <f ca="1">CONCATENATE(C8," 横浜市民軟式野球大会 兼 第",DBCS(D8),"回 東日本軟式野球大会（１部）横浜市予選会")</f>
        <v>令和７年度 横浜市民軟式野球大会 兼 第４８回 東日本軟式野球大会（１部）横浜市予選会</v>
      </c>
      <c r="G8" s="13" t="s">
        <v>75</v>
      </c>
    </row>
    <row r="9" spans="1:8" x14ac:dyDescent="0.2">
      <c r="C9" s="10">
        <f ca="1">$B$4-1995</f>
        <v>30</v>
      </c>
      <c r="D9" s="11"/>
      <c r="F9" s="12" t="str">
        <f ca="1">CONCATENATE("第",DBCS($C9),"回 神奈川県知事杯争奪軟式野球大会横浜市予選会")</f>
        <v>第３０回 神奈川県知事杯争奪軟式野球大会横浜市予選会</v>
      </c>
      <c r="G9" s="13" t="s">
        <v>76</v>
      </c>
    </row>
    <row r="10" spans="1:8" x14ac:dyDescent="0.2">
      <c r="C10" s="10" t="str">
        <f ca="1">$B$3</f>
        <v>令和７年度</v>
      </c>
      <c r="D10" s="5">
        <f ca="1">$B$4-1977</f>
        <v>48</v>
      </c>
      <c r="F10" s="12" t="str">
        <f ca="1">CONCATENATE($C10," 横浜市長旗争奪各区交流軟式野球大会 兼 第",DBCS($D10),"回 東日本軟式野球大会（２部）横浜市予選会")</f>
        <v>令和７年度 横浜市長旗争奪各区交流軟式野球大会 兼 第４８回 東日本軟式野球大会（２部）横浜市予選会</v>
      </c>
      <c r="G10" s="13" t="s">
        <v>77</v>
      </c>
    </row>
    <row r="11" spans="1:8" x14ac:dyDescent="0.2">
      <c r="C11" s="10">
        <f ca="1">$B$4-1955</f>
        <v>70</v>
      </c>
      <c r="D11" s="11"/>
      <c r="F11" s="12" t="str">
        <f ca="1">CONCATENATE("高松宮賜杯 第",DBCS($C11),"回 全日本軟式野球大会（１部）横浜市予選会")</f>
        <v>高松宮賜杯 第７０回 全日本軟式野球大会（１部）横浜市予選会</v>
      </c>
      <c r="G11" s="13" t="s">
        <v>78</v>
      </c>
    </row>
    <row r="12" spans="1:8" x14ac:dyDescent="0.2">
      <c r="C12" s="10">
        <f ca="1">$B$4-1955</f>
        <v>70</v>
      </c>
      <c r="D12" s="11"/>
      <c r="F12" s="12" t="str">
        <f ca="1">CONCATENATE("高松宮賜杯 第",DBCS($C12),"回 全日本軟式野球大会（２部）横浜市予選会")</f>
        <v>高松宮賜杯 第７０回 全日本軟式野球大会（２部）横浜市予選会</v>
      </c>
      <c r="G12" s="13" t="s">
        <v>79</v>
      </c>
    </row>
    <row r="13" spans="1:8" x14ac:dyDescent="0.2">
      <c r="C13" s="10">
        <f ca="1">$B$4-1994</f>
        <v>31</v>
      </c>
      <c r="D13" s="11">
        <f ca="1">$B$4-1944</f>
        <v>81</v>
      </c>
      <c r="F13" s="12" t="str">
        <f ca="1">CONCATENATE("第",DBCS($C13),"回 横浜市選抜軟式野球大会 兼 第",DBCS($D13),"回 国民スポーツ大会横浜市予選会")</f>
        <v>第３１回 横浜市選抜軟式野球大会 兼 第８１回 国民スポーツ大会横浜市予選会</v>
      </c>
      <c r="G13" s="13" t="s">
        <v>109</v>
      </c>
    </row>
    <row r="14" spans="1:8" x14ac:dyDescent="0.2">
      <c r="C14" s="10" t="str">
        <f ca="1">DBCS(YEAR(NOW())+1)</f>
        <v>２０２６</v>
      </c>
      <c r="D14" s="11"/>
      <c r="F14" s="12" t="str">
        <f ca="1">CONCATENATE("日本スポーツマスターズ ",$C14," 軟式野球競技横浜市予選会")</f>
        <v>日本スポーツマスターズ ２０２６ 軟式野球競技横浜市予選会</v>
      </c>
      <c r="G14" s="13" t="s">
        <v>80</v>
      </c>
    </row>
    <row r="15" spans="1:8" x14ac:dyDescent="0.2">
      <c r="C15" s="10">
        <f ca="1">$B$4-2016</f>
        <v>9</v>
      </c>
      <c r="D15" s="11">
        <f ca="1">$B$4-2015</f>
        <v>10</v>
      </c>
      <c r="F15" s="12" t="str">
        <f ca="1">CONCATENATE("第",DBCS($C15),"回 全日本シニア軟式野球大会 兼 第",DBCS($D15),"回 東日本都市対抗シニア軟式野球大会横浜市予選会")</f>
        <v>第９回 全日本シニア軟式野球大会 兼 第１０回 東日本都市対抗シニア軟式野球大会横浜市予選会</v>
      </c>
      <c r="G15" s="13" t="s">
        <v>95</v>
      </c>
    </row>
    <row r="16" spans="1:8" ht="13.5" customHeight="1" x14ac:dyDescent="0.2">
      <c r="C16" s="10" t="str">
        <f t="shared" ref="C16:C17" ca="1" si="0">$B$3</f>
        <v>令和７年度</v>
      </c>
      <c r="D16" s="11"/>
      <c r="F16" s="12" t="str">
        <f ca="1">CONCATENATE(DBCS($C16)," 政令都市交流強化試合")</f>
        <v>令和７年度 政令都市交流強化試合</v>
      </c>
      <c r="G16" s="13" t="s">
        <v>81</v>
      </c>
    </row>
    <row r="17" spans="3:7" x14ac:dyDescent="0.2">
      <c r="C17" s="10" t="str">
        <f t="shared" ca="1" si="0"/>
        <v>令和７年度</v>
      </c>
      <c r="D17" s="11"/>
      <c r="F17" s="12" t="str">
        <f ca="1">CONCATENATE(DBCS($C17)," 横浜野球連盟交流強化試合")</f>
        <v>令和７年度 横浜野球連盟交流強化試合</v>
      </c>
      <c r="G17" s="13" t="s">
        <v>82</v>
      </c>
    </row>
    <row r="18" spans="3:7" x14ac:dyDescent="0.2">
      <c r="C18" s="10">
        <f ca="1">$B$4-1970</f>
        <v>55</v>
      </c>
      <c r="D18" s="11">
        <f ca="1">$B$4-1983</f>
        <v>42</v>
      </c>
      <c r="F18" s="12" t="str">
        <f ca="1">CONCATENATE("第",DBCS($C18),"回 関東少年軟式野球大会 兼 第",DBCS($D18),"回 全日本少年軟式野球大会横浜市予選会")</f>
        <v>第５５回 関東少年軟式野球大会 兼 第４２回 全日本少年軟式野球大会横浜市予選会</v>
      </c>
      <c r="G18" s="13" t="s">
        <v>83</v>
      </c>
    </row>
    <row r="19" spans="3:7" x14ac:dyDescent="0.2">
      <c r="C19" s="10">
        <f ca="1">$B$4-1997</f>
        <v>28</v>
      </c>
      <c r="D19" s="11">
        <f ca="1">$B$4-2008</f>
        <v>17</v>
      </c>
      <c r="F19" s="12" t="str">
        <f ca="1">CONCATENATE("第",DBCS($C19),"回 関東少年新人軟式野球大会 兼 第",DBCS($D19),"回 全日本少年春季軟式野球大会横浜市予選会")</f>
        <v>第２８回 関東少年新人軟式野球大会 兼 第１７回 全日本少年春季軟式野球大会横浜市予選会</v>
      </c>
      <c r="G19" s="13" t="s">
        <v>84</v>
      </c>
    </row>
    <row r="20" spans="3:7" x14ac:dyDescent="0.2">
      <c r="C20" s="10">
        <f ca="1">$B$4-1966</f>
        <v>59</v>
      </c>
      <c r="D20" s="11"/>
      <c r="F20" s="12" t="str">
        <f ca="1">CONCATENATE("第",DBCS($C20),"回 横浜市少年野球大会（中学生）")</f>
        <v>第５９回 横浜市少年野球大会（中学生）</v>
      </c>
      <c r="G20" s="13" t="s">
        <v>85</v>
      </c>
    </row>
    <row r="21" spans="3:7" x14ac:dyDescent="0.2">
      <c r="C21" s="10">
        <f ca="1">$B$4-1983</f>
        <v>42</v>
      </c>
      <c r="D21" s="11"/>
      <c r="F21" s="12" t="str">
        <f ca="1">CONCATENATE("第",DBCS($C21),"回 全日本少年軟式野球大会神奈川県予選会（クラブ）")</f>
        <v>第４２回 全日本少年軟式野球大会神奈川県予選会（クラブ）</v>
      </c>
      <c r="G21" s="13" t="s">
        <v>86</v>
      </c>
    </row>
    <row r="22" spans="3:7" x14ac:dyDescent="0.2">
      <c r="C22" s="10">
        <f ca="1">$B$4-1983</f>
        <v>42</v>
      </c>
      <c r="D22" s="11"/>
      <c r="F22" s="12" t="str">
        <f ca="1">CONCATENATE("第",DBCS($C22),"回 全日本少年軟式野球大会神奈川県予選会")</f>
        <v>第４２回 全日本少年軟式野球大会神奈川県予選会</v>
      </c>
      <c r="G22" s="13" t="s">
        <v>87</v>
      </c>
    </row>
    <row r="23" spans="3:7" x14ac:dyDescent="0.2">
      <c r="C23" s="10">
        <f ca="1">$B$4-1992</f>
        <v>33</v>
      </c>
      <c r="D23" s="11"/>
      <c r="F23" s="12" t="str">
        <f ca="1">CONCATENATE("第",DBCS($C23),"回 生涯スポーツ神奈川県古希軟式野球大会")</f>
        <v>第３３回 生涯スポーツ神奈川県古希軟式野球大会</v>
      </c>
      <c r="G23" s="13" t="s">
        <v>88</v>
      </c>
    </row>
    <row r="24" spans="3:7" ht="13.8" thickBot="1" x14ac:dyDescent="0.25">
      <c r="C24" s="15">
        <f ca="1">$B$4-1945</f>
        <v>80</v>
      </c>
      <c r="D24" s="16"/>
      <c r="F24" s="17" t="str">
        <f ca="1">CONCATENATE("天皇賜杯 第",DBCS($C24),"回 全日本軟式野球大会 神奈川県予選会")</f>
        <v>天皇賜杯 第８０回 全日本軟式野球大会 神奈川県予選会</v>
      </c>
      <c r="G24" s="18" t="s">
        <v>89</v>
      </c>
    </row>
  </sheetData>
  <mergeCells count="1">
    <mergeCell ref="C4:D4"/>
  </mergeCells>
  <phoneticPr fontId="1"/>
  <pageMargins left="0.31496062992125984" right="0.31496062992125984" top="0.74803149606299213" bottom="0.74803149606299213" header="0.31496062992125984" footer="0.31496062992125984"/>
  <pageSetup paperSize="9" scale="79" orientation="landscape" horizontalDpi="0" verticalDpi="0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Q21" sqref="Q21"/>
    </sheetView>
  </sheetViews>
  <sheetFormatPr defaultRowHeight="13.2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市大会</vt:lpstr>
      <vt:lpstr>大会名等</vt:lpstr>
      <vt:lpstr>Sheet2</vt:lpstr>
      <vt:lpstr>Sheet3</vt:lpstr>
      <vt:lpstr>市大会!Print_Area</vt:lpstr>
    </vt:vector>
  </TitlesOfParts>
  <Company>日本郵政公社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Sample</dc:creator>
  <cp:lastModifiedBy>種村 茂夫</cp:lastModifiedBy>
  <cp:lastPrinted>2025-02-24T12:20:18Z</cp:lastPrinted>
  <dcterms:created xsi:type="dcterms:W3CDTF">2007-08-16T08:49:22Z</dcterms:created>
  <dcterms:modified xsi:type="dcterms:W3CDTF">2025-02-27T14:36:28Z</dcterms:modified>
</cp:coreProperties>
</file>